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700" tabRatio="601"/>
  </bookViews>
  <sheets>
    <sheet name="2024" sheetId="1" r:id="rId1"/>
  </sheets>
  <definedNames>
    <definedName name="_xlnm.Print_Titles" localSheetId="0">'2024'!$2:$2</definedName>
  </definedNames>
  <calcPr calcId="145621"/>
</workbook>
</file>

<file path=xl/calcChain.xml><?xml version="1.0" encoding="utf-8"?>
<calcChain xmlns="http://schemas.openxmlformats.org/spreadsheetml/2006/main">
  <c r="I86" i="1" l="1"/>
  <c r="I51" i="1" l="1"/>
  <c r="I20" i="1"/>
  <c r="I9" i="1"/>
  <c r="I4" i="1"/>
  <c r="I72" i="1" l="1"/>
  <c r="I79" i="1"/>
  <c r="I74" i="1" l="1"/>
  <c r="I62" i="1"/>
  <c r="I49" i="1"/>
  <c r="I42" i="1" s="1"/>
  <c r="I67" i="1"/>
  <c r="I61" i="1" l="1"/>
  <c r="I56" i="1" l="1"/>
  <c r="I58" i="1" l="1"/>
  <c r="I55" i="1" s="1"/>
  <c r="I17" i="1" l="1"/>
  <c r="I15" i="1" l="1"/>
  <c r="I3" i="1" l="1"/>
  <c r="I113" i="1" s="1"/>
</calcChain>
</file>

<file path=xl/sharedStrings.xml><?xml version="1.0" encoding="utf-8"?>
<sst xmlns="http://schemas.openxmlformats.org/spreadsheetml/2006/main" count="641" uniqueCount="363">
  <si>
    <t>Минобрнауки России</t>
  </si>
  <si>
    <t>Код по ГРНТИ</t>
  </si>
  <si>
    <t>НИР из средств Минобрнауки России</t>
  </si>
  <si>
    <t>НИР из средств бюджета субъекта федерации, местного бюджета</t>
  </si>
  <si>
    <t>34</t>
  </si>
  <si>
    <t>№ п/п</t>
  </si>
  <si>
    <t>Сроки проведения</t>
  </si>
  <si>
    <t>Руководитель</t>
  </si>
  <si>
    <t>Название темы</t>
  </si>
  <si>
    <t>Вид исследований</t>
  </si>
  <si>
    <t>Источник финансирования</t>
  </si>
  <si>
    <t>Фундаментальное</t>
  </si>
  <si>
    <t>д.ф.-м.н., с.н.с.
Буднев Н.М.</t>
  </si>
  <si>
    <t>Прикладное</t>
  </si>
  <si>
    <t>Зарубежные контракты</t>
  </si>
  <si>
    <t>д.х.н., проф.
Шмидт А.Ф.</t>
  </si>
  <si>
    <t>Внешний №НИР</t>
  </si>
  <si>
    <t>03</t>
  </si>
  <si>
    <t>04</t>
  </si>
  <si>
    <t>д.б.н.
Тимофеев М.А.</t>
  </si>
  <si>
    <t>31</t>
  </si>
  <si>
    <t>29</t>
  </si>
  <si>
    <t>НИР из средств российских хозяйствующих субъектов</t>
  </si>
  <si>
    <t>ИТОГО</t>
  </si>
  <si>
    <t>Гранты Российского научного фонда</t>
  </si>
  <si>
    <t>РНФ</t>
  </si>
  <si>
    <t>14</t>
  </si>
  <si>
    <t>к.и.н.
Липнина Е.А.</t>
  </si>
  <si>
    <t>110-16-907</t>
  </si>
  <si>
    <t>Социально-педагогическое сопровождение личности, оказавшейся в трудной жизненной ситуации</t>
  </si>
  <si>
    <t>к.пед.н., доц.
Федосова И.В.</t>
  </si>
  <si>
    <t>16</t>
  </si>
  <si>
    <t>д.б.н., проф.
Матвеев А.Н.</t>
  </si>
  <si>
    <t>НИР из средств зарубежных источников</t>
  </si>
  <si>
    <t>НИР из средств иных внебюджетных российских источников финансирования и собственных средств вуза</t>
  </si>
  <si>
    <t>Собственные средства на выполнение НИР</t>
  </si>
  <si>
    <t>Средства спонсоров и других видов финансовой помощи на проведение НИР</t>
  </si>
  <si>
    <t>112-15-312</t>
  </si>
  <si>
    <t>112-08-011</t>
  </si>
  <si>
    <t>Математическая составляющая общего и профессионального образования</t>
  </si>
  <si>
    <t>Психолого-педагогические условия коррекции трудностей развития, обучения и социализации детей с ограниченными возможностями здоровья</t>
  </si>
  <si>
    <t>к.ф.-м.н., доц.
Дулатова З.А.</t>
  </si>
  <si>
    <t>к.психол.н., доц.
Зайцева О.Ю.</t>
  </si>
  <si>
    <t>Выращивание растений "Садовая терапия"</t>
  </si>
  <si>
    <t>Разные</t>
  </si>
  <si>
    <t>д.э.н., проф.
Архипкин О.В.</t>
  </si>
  <si>
    <t>Система экономического образования Байкальского региона</t>
  </si>
  <si>
    <t>Внебюджетные средства ИГУ</t>
  </si>
  <si>
    <t>06</t>
  </si>
  <si>
    <t>д.ф.-м.н., доц.
Семиров А.В.</t>
  </si>
  <si>
    <t>д.б.н., проф.
Огарков Б.Н.</t>
  </si>
  <si>
    <t>НИР по исследованию микробной деструкции проб строительных материалов взятых из мест биоповреждений объекта</t>
  </si>
  <si>
    <t>к.б.н.
Шатилина Ж.М.</t>
  </si>
  <si>
    <t>д.психол.н, доц.
Инденбаум Е.Л.</t>
  </si>
  <si>
    <t>Российские негосударственные фонды поддержки научной, научно-технической и инновационной деятельности</t>
  </si>
  <si>
    <t>111-16-401</t>
  </si>
  <si>
    <t>к.б.н.
Сизых С.В.</t>
  </si>
  <si>
    <t>ст.преп.
Липкина С.В.</t>
  </si>
  <si>
    <t>д.филос.н., проф.
Истомина О.Б.</t>
  </si>
  <si>
    <t>НИР в рамках проектной (конкурсной) части государственного задания Минобрнауки России в сфере научной деятельности.
Научные проекты, выполняемые научными коллективами исследовательских центров и (или) научных лабораторий вузов</t>
  </si>
  <si>
    <t>111-13-302</t>
  </si>
  <si>
    <t>к.филос.н.
Конопак И.А.</t>
  </si>
  <si>
    <t>Психологические и психофизиологические характеристики функциональных состояний студентов при разных условиях организации учебного процесса</t>
  </si>
  <si>
    <t>к.геогр.н.
Сутырина Е.Н.</t>
  </si>
  <si>
    <t>112-19-304</t>
  </si>
  <si>
    <t>Проведение методических семинаров и научно-практических конференций, иных научных мероприятий кафедры психологии и педагогики дошкольного образования</t>
  </si>
  <si>
    <t>к.х.н.
Орел В.Б.</t>
  </si>
  <si>
    <t>к.ф.-м.н.
Танаев А.Б.</t>
  </si>
  <si>
    <t>к.пед.н., доц.
Пружинина М.В.</t>
  </si>
  <si>
    <t>111-14-308</t>
  </si>
  <si>
    <t>111-19-900</t>
  </si>
  <si>
    <t>НИР по физике, проводимые НИИ прикладной физики</t>
  </si>
  <si>
    <t>Фундаментальное Прикладное</t>
  </si>
  <si>
    <t>к.пед.н., доц.
Афанасьева Р.А.</t>
  </si>
  <si>
    <t>112-15-331</t>
  </si>
  <si>
    <t>НИР по педагогике</t>
  </si>
  <si>
    <t>112-18-201</t>
  </si>
  <si>
    <t>Проведение методических семинаров и научных конференций</t>
  </si>
  <si>
    <t>112-19-301</t>
  </si>
  <si>
    <t>112-19-303</t>
  </si>
  <si>
    <t>Проведение методических семинаров и научных конференций по теме "Социальные процессы в современном российском обществе"</t>
  </si>
  <si>
    <t>Проведение методических семинаров и научных конференций кафедры физкультурно-спортивных и медико-биологических дисциплин</t>
  </si>
  <si>
    <t>Зарубежные гранты</t>
  </si>
  <si>
    <t>Проекты в рамках базовой части государственного задания Минобрнауки России в сфере научной деятельности. Инициативные научные проекты</t>
  </si>
  <si>
    <t>д.ф.-м.н., проф.
Фалалеев М.В.</t>
  </si>
  <si>
    <t>к.б.н.
Аксёнов-Грибанов Д.В.</t>
  </si>
  <si>
    <t>д.б.н., проф.
Пыжьянов С.В.</t>
  </si>
  <si>
    <t>Создание новых лабораторий в рамках реализации национального проекта «Наука и университеты»</t>
  </si>
  <si>
    <t>28</t>
  </si>
  <si>
    <t>111-12-303</t>
  </si>
  <si>
    <t>110-17-903</t>
  </si>
  <si>
    <t>112-19-309</t>
  </si>
  <si>
    <t>112-20-301</t>
  </si>
  <si>
    <t>Особые дети в современном мире: отношение, воспитание, обучение</t>
  </si>
  <si>
    <t>Проблемы лингвистики и лингводидактики</t>
  </si>
  <si>
    <t>112-19-308</t>
  </si>
  <si>
    <t>Проведение научно-методических мероприятий по технологическому и профессиональному образованию</t>
  </si>
  <si>
    <t>к.пед.н., доц.
Рогалева Е.В.</t>
  </si>
  <si>
    <t>к.филол.н., доц.
Носкова М.В.</t>
  </si>
  <si>
    <t>к.пед.н., доц.
Гладун Л.А.,
к.пед.н., доц.
Афанасьева Р.А.</t>
  </si>
  <si>
    <t>д.соц.н.
Григоричев К.В.</t>
  </si>
  <si>
    <t>д.х.н., доц.
Суслов Д.С.</t>
  </si>
  <si>
    <t>ООО «Иркутская нефтяная компания»</t>
  </si>
  <si>
    <t>Научные стипендии для студентов ИМИТ по программе искусственного интеллекта от ИСП РАН</t>
  </si>
  <si>
    <t>Институт системного программирования им. В.П. Иванникова РАН</t>
  </si>
  <si>
    <t>ООО "Иркутская нефтяная компания"</t>
  </si>
  <si>
    <t>к.б.н.
Дроздова П.Б.</t>
  </si>
  <si>
    <t>Размер и структура геномов амфипод (Crustacea: Amphipoda) Байкальского региона как ключ к механизмам симпатрического и аллопатрического видообразования в озере Байкал</t>
  </si>
  <si>
    <t>2022-2024</t>
  </si>
  <si>
    <t>Соглашение №22-14-00128 от 12.05.2022 (тема 110-22-605)</t>
  </si>
  <si>
    <t>Биотехнологический и агротехнологический потенциал трюфелевых и трюфелеподобных грибов и ассоциированных с ними микроорганизмов</t>
  </si>
  <si>
    <t>Сравнительный анализ неформальных практик интеграции внутренних и трансграничных мигрантов в современных сибирских региональных столицах (на примере Иркутска, Красноярска и Томска)</t>
  </si>
  <si>
    <t>29.07.2022-30.06.2025</t>
  </si>
  <si>
    <t>к.соц.н.
Тимошкин Д.О.</t>
  </si>
  <si>
    <t>Соглашение №22-78-10075 от 29.07.2022 (тема 110-22-608)</t>
  </si>
  <si>
    <t>Соглашение №22-76-10036 от 29.07.2022 (тема 110-22-607)</t>
  </si>
  <si>
    <t>к.ф.-м.н.
Перевалова И.А.</t>
  </si>
  <si>
    <t>Регистрация нейтрино в рамках Байкальского нейтринного проекта</t>
  </si>
  <si>
    <t>Поддержка научных проектов в области исселедования нейтрино и астрофизики частиц в рамках государственной программы «Научно-технологическое развитие Российской Федерации»</t>
  </si>
  <si>
    <t>Служба по охране и использованию объектов животного мира Иркутской области</t>
  </si>
  <si>
    <t>112-22-101</t>
  </si>
  <si>
    <t>111-18-400</t>
  </si>
  <si>
    <t>проректор
по АХД и КС
Гагаров А.А.</t>
  </si>
  <si>
    <t>Доходы от деятельности биостанции</t>
  </si>
  <si>
    <t>112-21-311</t>
  </si>
  <si>
    <t>Конференции кафедры социальной педагогики и психологии Педагогического института</t>
  </si>
  <si>
    <t>д.ф.-м.н., проф.
Аргучинцев А.В.</t>
  </si>
  <si>
    <t>с.н.с.
Бердникова Н.Е.</t>
  </si>
  <si>
    <t>Особенности микропластинчатых технологий сартанского периода Байкало-Енисейской Сибири и их место в верхнем палеолите Северной Азии</t>
  </si>
  <si>
    <t>Оптимальное управление составными системами с распределенными и сосредоточенными параметрами</t>
  </si>
  <si>
    <t>к.х.н., доц.
Курохтина А.А.</t>
  </si>
  <si>
    <t>Исследование механизмов реакций окислительного сочетания алкенов и алкинов с арилборными производными в присутствии палладиевых «безлигандных» каталитических систем</t>
  </si>
  <si>
    <t>Изучение палеолитических ансамблей коррадированных артефактов «макаровского пласта» долины р. Белой (Байкальская Сибирь): происхождение, хронометрия, техноморфология</t>
  </si>
  <si>
    <t>к.х.н.
Скитневская А.Д.</t>
  </si>
  <si>
    <t>Исследование эволюции электронных состояний с вакансиями внутренних уровней в гидратированных биомолекулах</t>
  </si>
  <si>
    <t>Соглашение №23-23-00035 от 17.01.2023 (тема 110-23-603)</t>
  </si>
  <si>
    <t>Соглашение №23-21-00296 от 17.01.2023 (тема 110-23-601)</t>
  </si>
  <si>
    <t>Соглашение №23-23-00485 от 17.01.2023 (тема 110-23-605)</t>
  </si>
  <si>
    <t>27</t>
  </si>
  <si>
    <t>2023-2025</t>
  </si>
  <si>
    <t>Динамика и вариабельность палеотехнологий в каменном веке Байкальской Сибири в контексте культурных традиций и адаптационных стратегий</t>
  </si>
  <si>
    <t>Междисциплинарные исследования в области астрофизики, физики космоса, солнечно-земных связей, радиофизики и геофизики на базе УНУ «Астрофизический комплекс МГУ-ИГУ» и «Байкальский глубоководный нейтринный телескоп Baikal-GVD»</t>
  </si>
  <si>
    <t>Исследование способов синтеза, строения, каталитических и физико-химических свойств Pd-, Ni- и Cr-содержащих соединений, наночастиц, функциональных полимерных и биметалических материалов</t>
  </si>
  <si>
    <t>Сообщества пелагиали озера Байкал: текущее состояние и прогнозируемые риски в свете глобальных климатических изменений и локального антропогенного воздействия</t>
  </si>
  <si>
    <t>2021-2024</t>
  </si>
  <si>
    <t>Соглашение №23-72-00016 от 12.04.2023 (тема 110-23-606)</t>
  </si>
  <si>
    <t>Астрофизический комплекс TAIGA -новые подходы к исследованию особенностей в спектре космических лучей в диапазоне энергий 0.1 – 1000 ПэВ</t>
  </si>
  <si>
    <t>Долговременный экологический мониторинг озера Байкал «Точка №1»</t>
  </si>
  <si>
    <t>Фонд поддержки прикладных экологических разработок и исследований "Озеро Байкал"</t>
  </si>
  <si>
    <t>к.б.н.
Русановская О.О.</t>
  </si>
  <si>
    <t>АО «Труд»</t>
  </si>
  <si>
    <t>Соглашение №23-28-01527 от 24.01.2023 (тема 110-23-602)</t>
  </si>
  <si>
    <t>Соглашение №23-28-00381 от 23.01.2023 (тема 110-23-604)</t>
  </si>
  <si>
    <t>Микроэволюционные изменения адаптивных механизмов у эндемичных амфипод озера Байкал</t>
  </si>
  <si>
    <t>Соглашение №23-14-00165 от 15.05.2023 (тема 110-23-607)</t>
  </si>
  <si>
    <t>Доходы от использования конференц-зала п. Большие Коты</t>
  </si>
  <si>
    <t>2022-2025</t>
  </si>
  <si>
    <t>Благотворительный фонд Владимира Потанина</t>
  </si>
  <si>
    <t>к.филол.н, доц.
Бойко И.В.</t>
  </si>
  <si>
    <t>Фонд "Русский мир"</t>
  </si>
  <si>
    <t>ФГБУН ИСиЭЖ СО РАН</t>
  </si>
  <si>
    <t>Соглашение №23-74-01077 от 08.08.2023 (тема 110-23-608)</t>
  </si>
  <si>
    <t>к.б.н.
Верещагина К.П.</t>
  </si>
  <si>
    <t>Потенциальное влияние тепловых волн на выживаемость и размерную структуру байкальских амфипод в свете проблемы глобальных климатических изменений</t>
  </si>
  <si>
    <t>Соглашение №23-78-01132 от 08.08.2023 (тема 110-23-609)</t>
  </si>
  <si>
    <t>к.и.н.
Уланов И.В.</t>
  </si>
  <si>
    <t>Заполняя лакуны: Древние культуры раннего железного века и раннего средневековья в Южном Приангарье</t>
  </si>
  <si>
    <t>12.05.2022-31.12.2024</t>
  </si>
  <si>
    <t>17.01.2023-31.12.2024</t>
  </si>
  <si>
    <t>24.01.2023-31.12.2024</t>
  </si>
  <si>
    <t>23.01.2023-31.12.2024</t>
  </si>
  <si>
    <t>12.04.2023-31.12.2026</t>
  </si>
  <si>
    <t>15.05.2023-31.12.2025</t>
  </si>
  <si>
    <t>08.08.2023-30.06.2025</t>
  </si>
  <si>
    <t>д.соц.н.
Грабельных Т.И.</t>
  </si>
  <si>
    <t>Оценка социально-экономической ситуации и качества жизни населения в Усть-Кутском районе Иркутской области</t>
  </si>
  <si>
    <t>ООО «Славное море»</t>
  </si>
  <si>
    <t>Гидробиологическое обследование акватории оз. Байкал в районе п. Выдрино</t>
  </si>
  <si>
    <t>110-23-908</t>
  </si>
  <si>
    <t>Стипендиальная программа Совета финансового рынка</t>
  </si>
  <si>
    <t>к.географ.н.
Вологжина С.Ж.</t>
  </si>
  <si>
    <t xml:space="preserve"> - </t>
  </si>
  <si>
    <t>2016-2024</t>
  </si>
  <si>
    <t>2012-2024</t>
  </si>
  <si>
    <t>2013-2024</t>
  </si>
  <si>
    <t>2017-2024</t>
  </si>
  <si>
    <t>Ассоциация "НП РТС"</t>
  </si>
  <si>
    <t>2014-2024</t>
  </si>
  <si>
    <t>2018-2024</t>
  </si>
  <si>
    <t>2019-2024</t>
  </si>
  <si>
    <t>2008-2024</t>
  </si>
  <si>
    <t>2015-2024</t>
  </si>
  <si>
    <t>112-19-302</t>
  </si>
  <si>
    <t>д.пед.н., проф.
Федотова Е.Л.</t>
  </si>
  <si>
    <t>39</t>
  </si>
  <si>
    <t>15</t>
  </si>
  <si>
    <t>38</t>
  </si>
  <si>
    <t>111-17-102</t>
  </si>
  <si>
    <t>д.и. н. проф. Зуляр Ю.А.</t>
  </si>
  <si>
    <t>111-17-103</t>
  </si>
  <si>
    <t>Издание журнала ИГУ серия Политология</t>
  </si>
  <si>
    <t>Издание журнала ИГУ серия История</t>
  </si>
  <si>
    <t>11</t>
  </si>
  <si>
    <t>Объем финансирования в 2024 году
(тыс.р.)</t>
  </si>
  <si>
    <t>объем финансирования НИР в 2024 году</t>
  </si>
  <si>
    <t>Соглашение №075-03-2024-086 от 17.01.2024 (код проекта: FZZE-2023-0006) (тема 091-23-101)</t>
  </si>
  <si>
    <t>Соглашение №075-03-2024-086 от 17.01.2024 (код проекта: FZZE-2023-0005) (тема 091-23-102)</t>
  </si>
  <si>
    <t>Соглашение №075-03-2024-086 от 17.01.2024 (код проекта: FZZE-2023-0004) (тема 091-23-103)</t>
  </si>
  <si>
    <t>Соглашение №075-03-2024-086 от 17.01.2024 (код проекта: FZZE-2023-0007) (тема 091-23-104)</t>
  </si>
  <si>
    <t>Соглашение №075-03-2024-086 от 17.01.2024 (код проекта: FZZE-2024-0005) (тема 091-24-111)</t>
  </si>
  <si>
    <t>к.ф.-м.н.
Иванова А.Л.</t>
  </si>
  <si>
    <t>Многоканальные исследование космических ускорителей частиц высоких энергий на астрофизическом комплексе TAIGA-1 (Лаборатория информационных технологий и обработки данных физических экспериментов)</t>
  </si>
  <si>
    <t>2024-2026</t>
  </si>
  <si>
    <t>Квантовохимические исследования в области современной химии ацетилена и его производных (Лаборатория квантовохимического моделирования молекулярных систем)</t>
  </si>
  <si>
    <t>Соглашение №075-03-2024-086 от 17.01.2024 (код проекта: FZZE-2024-0002) (тема 091-24-112)</t>
  </si>
  <si>
    <t>Соглашение №075-03-2024-086 от 17.01.2024 (код проекта: FZZE-2024-0008) (тема 091-24-113)</t>
  </si>
  <si>
    <t>Биотехнологический потенциал озера Байкал: исследование особенностей механизмов стресс-адаптации эндемичных байкальских организмов с оценкой перспектив агротехнологического и биомедицинского применения их уникальных свойств (Лаборатория стресс-физиологии и перспективных биотехнологий)</t>
  </si>
  <si>
    <t>Соглашение №075-03-2024-086 от 17.01.2024 (код проекта: FZZE-2024-0004) (тема 091-24-114)</t>
  </si>
  <si>
    <t>Разработка новых каталитических систем на основе «моноатомных», «безлигандных» и металлокомплексных палладиевых катализаторов для важнейших практических процессов: реакций кросс-сочетания, гидрирования, полимеризации и функционализации (Лаборатория молекулярного катализа)</t>
  </si>
  <si>
    <t>Соглашение №075-03-2024-086 от 17.01.2024 (код проекта: FZZE-2024-0003) (тема 091-24-115)</t>
  </si>
  <si>
    <t>Оценка адаптивного потенциала оксифилов озера Байкал: фундаментальные исследования и поиск терапевтических решений для нейродегенеративных заболеваний и устранения негативных последствий окислительного стресса на моделях in vitro (Лаборатория фармацевтической биотехнологии)</t>
  </si>
  <si>
    <t>Доп. соглашение №1 от 15.02.2024 к Соглашению №075-03-2024-086 от 17.01.2024 (код проекта: FZZE-2024-0011) (тема 091-24-116)</t>
  </si>
  <si>
    <t>Оценка загрязнения экосистемы озера Байкал фармацевтическими субстанциями и разработка эффективных способов биоремидиации (Лаборатория экспериментальной нейрофизиологии)</t>
  </si>
  <si>
    <t>к.б.н., доц.
Мишарина Е.А.</t>
  </si>
  <si>
    <t>Соглашение №075-03-2024-086 от 17.01.2024 (код проекта: FZZE-2022-0001) (тема 091-22-116)</t>
  </si>
  <si>
    <t>Соглашение №24-23-00232 от 29.12.2023 (тема 110-24-601)</t>
  </si>
  <si>
    <t>Фосфазеновые супероснования в химии ацетилена: квантовохимическое исследование механизмов реакций ацетиленов и кетонов в присутствии t-Bu-P4</t>
  </si>
  <si>
    <t>29.12.2023-31.12.2025</t>
  </si>
  <si>
    <t>Соглашение №24-23-00382 от 29.12.2023 (тема 110-24-602)</t>
  </si>
  <si>
    <t>Создание предсказательных моделей оптимальных параметров «безлигандных» каталитических реакций кросс-сочетания на базе технологий машинного обучения с учетом кинетических данных</t>
  </si>
  <si>
    <t>д.б.н., с.н.с.
Зилов Е.А.</t>
  </si>
  <si>
    <t>Световой фактор в вертикальных миграциях гидробионтов в озере Байкал</t>
  </si>
  <si>
    <t>м.н.с
Карнаухов Д.Ю.</t>
  </si>
  <si>
    <t>Комплексное изучение загрязнения озера Байкал микропластиком и потенциальное влияние частиц микропластика с разной морфологической структурой на байкальских амфипод и брюхоногих моллюсков</t>
  </si>
  <si>
    <t>Соглашение №24-28-01421 от 29.12.2023 (тема 110-24-605)</t>
  </si>
  <si>
    <t>к.и.н.
Бердников И.М.</t>
  </si>
  <si>
    <t>Возможности и перспективы применения портативного рентгенофлуоресцентного спектрометра в археологических исследованиях каменного века (по материалам юга Байкало-Енисейской Сибири)</t>
  </si>
  <si>
    <t>Соглашение №24-24-00365 от 29.12.2023 (тема 110-24-603)</t>
  </si>
  <si>
    <t>Соглашение №24-24-00371 от 29.12.2023 (тема 110-24-604)</t>
  </si>
  <si>
    <t>Участие австро-венгерских и германских военнопленных в Гражданской войне на востоке России: между дистанцированием и вовлеченностью.</t>
  </si>
  <si>
    <t>д.и.н.
Гагкуев Р.Г.</t>
  </si>
  <si>
    <t>Соглашение №24-28-20197 от 12.04.2024 (тема 110-24-606)</t>
  </si>
  <si>
    <t>Соглашение № 24-18-00216 от 00.00.2024 (тема 110-24-607)</t>
  </si>
  <si>
    <t>12.04.2024-31.12.2025</t>
  </si>
  <si>
    <t>к.э.н.
Андреянова Е.Л.</t>
  </si>
  <si>
    <t>06.06.2023-01.12.2025</t>
  </si>
  <si>
    <t>Договор гранта № 2689Гр/II-104-24 от 25.01.2024 (тема 110-24-901)</t>
  </si>
  <si>
    <t>Подготовка и проведение курсов повышения квалификации для учителей русского языка как иностранного из Монголии и занятий по русскому языку для монгольских школьников</t>
  </si>
  <si>
    <t>24.01.2024-01.06.2024</t>
  </si>
  <si>
    <t>Школа юных геологов</t>
  </si>
  <si>
    <t>22.02.2024-31.12.2024</t>
  </si>
  <si>
    <t>Изучение процесса получения гидроксида магния из ГСМ Заказчика</t>
  </si>
  <si>
    <t>к.х.н., доц.
Вильмс А.И.</t>
  </si>
  <si>
    <t>АК «АЛРОСА»</t>
  </si>
  <si>
    <t>11.08.2022-31.01.2024</t>
  </si>
  <si>
    <t>Мероприятия по обеспечению сохранности части объекта археологического наследия «стоянка Мальта-Мост 3»</t>
  </si>
  <si>
    <t>02.04.2024-31.12.2024</t>
  </si>
  <si>
    <t>Соглашение №ФОБ 02-3/47 от 07.03.2024 (тема 110-24-903)</t>
  </si>
  <si>
    <t>02.04.2024-31.01.2025</t>
  </si>
  <si>
    <t>Проведение ГИКЭ путем археологической разведки на земельном участке, испрашиваемом под объект «Строительство ВОЛС ТЕА NEXT»</t>
  </si>
  <si>
    <t>ООО «СетьСтройПроект»</t>
  </si>
  <si>
    <t>04.04.2024-31.12.2024</t>
  </si>
  <si>
    <t>ООО «Фиуме»</t>
  </si>
  <si>
    <t>01.04.2024-31.12.2024</t>
  </si>
  <si>
    <t>Аэродинамическое проектирование экраноплана</t>
  </si>
  <si>
    <t>к.т.н.
Кривель С.М.</t>
  </si>
  <si>
    <t>Оценка безопасности применения вируса цитоплазматического полиэдроза сибирского шелкопряда для эндемичных гидробионтов озера Байкал</t>
  </si>
  <si>
    <t>22.05.2024-31.12.2024</t>
  </si>
  <si>
    <t>к.б.н.
Приставка А.А.</t>
  </si>
  <si>
    <t>Исследование способности культур микроорганизмов и промышленных препаратов снижать класс экологической опасности кородревесных отходов с несанкционированной свалки "Группы "Илим" (г. Братск) в процессе твердофазной ферментации</t>
  </si>
  <si>
    <t>ООО «БайкалИнжиниринг»</t>
  </si>
  <si>
    <t>20.06.2024-31.12.2024</t>
  </si>
  <si>
    <t>ФИЦ ИнБЮМ</t>
  </si>
  <si>
    <t>Исследование видового разнообразия ракообразных и зеленых нитчатых водорослей в модельных водоемах Байкальского региона</t>
  </si>
  <si>
    <t>Министерство экономического развития и промышленности Иркутской области</t>
  </si>
  <si>
    <t>2024-2025</t>
  </si>
  <si>
    <t>Этноэкономические основы развития сельского туризма на основе партисипаторного подхода на примере Иркутской области (паритетное финансирование проекта РНФ № 24-28-20197 со стороны субъекта РФ - Иркутской области)</t>
  </si>
  <si>
    <t>Этноэкономические основы развития сельского туризма на основе партисипаторного подхода на примере Иркутской области</t>
  </si>
  <si>
    <t>Изучение происхождения, источников и свойств нейтрино на Байкальском нейтринном телескопе и других установках мирового класса</t>
  </si>
  <si>
    <t>ИЯИ РАН</t>
  </si>
  <si>
    <t>14.06.2024-31.12.2026</t>
  </si>
  <si>
    <t>Предоставление музейных предметов</t>
  </si>
  <si>
    <t>Фонд развития науки и культуры «Таволга»</t>
  </si>
  <si>
    <t>10.04.2024-31.12.2024</t>
  </si>
  <si>
    <t>Договор гранта № 2738Гр/I-034-24 от 09.07.2024 (тема 110-24-904)</t>
  </si>
  <si>
    <t>Оказание поддержки общеобразовательным школам Монголии в преподавании русского языка как иностранного</t>
  </si>
  <si>
    <t>09.07.2024-01.04.2025</t>
  </si>
  <si>
    <t>Договор гранта №ГЮПР-0044/24 от 26.07.2024 (тема 110-24-905)</t>
  </si>
  <si>
    <t>к.техн.н., доц.
Петрушин И.С.</t>
  </si>
  <si>
    <t>Разработка модулей магистерской программы «Большие данные и интеллектуальные системы»</t>
  </si>
  <si>
    <t>23.09.2024-17.03.2025</t>
  </si>
  <si>
    <t>20</t>
  </si>
  <si>
    <t>Соглашение №24-74-00095 от 01.08.2024 (тема 110-24-608)</t>
  </si>
  <si>
    <t>к.б.н.
Гурков А.Н.</t>
  </si>
  <si>
    <t>Разработка имплантируемых оптических сенсоров на основе аллостерических транскрипционных факторов для мониторинга содержания диагностически значимых веществ в организме гидробионтов в реальном времени</t>
  </si>
  <si>
    <t>01.08.2024-30.06.2026</t>
  </si>
  <si>
    <t>Договор гранта №ГЮПР-0051/24 от 30.07.2024 (тема 110-24-906)</t>
  </si>
  <si>
    <t>Школа ДНК-баркодинга: от организма к сообществам</t>
  </si>
  <si>
    <t>15.09.2024-15.03.2025</t>
  </si>
  <si>
    <t>к.техн.н., доц.
Букин Ю.С.</t>
  </si>
  <si>
    <t>111-24-501 (Договор на выполнение НИР №409/БИ/111-24-501 от 01.02.2024)</t>
  </si>
  <si>
    <t>Ведение государственного мониторинга и государственного кадастра объектов животного мира</t>
  </si>
  <si>
    <t>28, 34</t>
  </si>
  <si>
    <t>Договор гранта № ГЮПР-0071/24 от 28.11.2024 (тема 110-24-907)</t>
  </si>
  <si>
    <t>Договор гранта № ГЮПР-0094/24 от 03.12.2024 (тема 110-24-908)</t>
  </si>
  <si>
    <t>к.б.н., доц.
Бархатова О.А.</t>
  </si>
  <si>
    <t>Школа молодых исследователей снеговедения (нивологии)</t>
  </si>
  <si>
    <t>Развитие гидрологического образования в области прогнозирования и моделирования гидрологических явлений</t>
  </si>
  <si>
    <t>11.12.2024-01.06.2025</t>
  </si>
  <si>
    <t>12.12.2024-31.07.2025</t>
  </si>
  <si>
    <t>Соглашение о предоставлении из областного бюджета гранта в форме субсидии №05-62-833/24 от 19.06.2024 (тема 110-24-657)</t>
  </si>
  <si>
    <t>Контракт №Ф.2024.0012 от 02.04.2024 (тема 111-24-502)</t>
  </si>
  <si>
    <t>-</t>
  </si>
  <si>
    <t>к.и.н.
Кружалина А.А.</t>
  </si>
  <si>
    <t>Договор б/н от 24.01.2022 с ИСП РАН; приложение №ИГУ-02 от 04.10.2023 (тема 110-22-902)</t>
  </si>
  <si>
    <t>01.09.2023-31.08.2024</t>
  </si>
  <si>
    <t>Письма №1244 от 18.01.2024, №192/1 от 12.08.2024 о благотворительности от ООО «ИНК» (тема 110-24-902)</t>
  </si>
  <si>
    <t>09.12.2024-31.12.2025</t>
  </si>
  <si>
    <t>20.02.2024-31.12.2025</t>
  </si>
  <si>
    <t>Договор на выполнение НИР №ЕС/575/52-02/24 от 12.02.2024 (тема 111-24-801)</t>
  </si>
  <si>
    <t>Договор на выполнение НИР №111-24-671 от 04.04.2024 (тема 111-24-671)</t>
  </si>
  <si>
    <t>Договор №381-118(24) от 02.04.2024 (тема 111-24-677)</t>
  </si>
  <si>
    <t>Договор на выполнение НИР №03/04-24-ЦЦ от 01.04.2024 (тема 111-24-201)</t>
  </si>
  <si>
    <t>01.02.2024-30.04.2024</t>
  </si>
  <si>
    <t>14.12.2023-31.12.2024</t>
  </si>
  <si>
    <t>Договор на выполнение НИР №32413597769 от 22.05.2024 (тема 111-24-401)</t>
  </si>
  <si>
    <t>Договор на выполнение НИР №181 от 20.06.2024 (тема 111-24-402)</t>
  </si>
  <si>
    <t>Договор на проведение НИР №32413693566/24 от 14.06.2024 (тема 111-24-901)</t>
  </si>
  <si>
    <t>Договор №Д-ФТ-2024/0071 от 10.04.2024 (тема 111-24-673)</t>
  </si>
  <si>
    <t>ООО НПО «Экспертиза»</t>
  </si>
  <si>
    <t>03.07.2024-31.12.2024</t>
  </si>
  <si>
    <t>Подготовка материалов, необходимых для внесения в Единый государственный реестр ОКН объектов археологического наследия на территории Усольского района Иркутской области</t>
  </si>
  <si>
    <t>Договор на выполнение НИР № 129533/СП/111-24-672 от 03.07.2024 (тема 111-24-672)</t>
  </si>
  <si>
    <t>Исследование экологического состояния оз. Байкал в части пробоподготовки и гидрохимического анализа проб поверхностных вод оз. Байкал</t>
  </si>
  <si>
    <t>11.07.2024-31.12.2024</t>
  </si>
  <si>
    <t>Договор на выполнение НИР № 111-24-701 от 11.07.2024 (тема 111-24-701)</t>
  </si>
  <si>
    <t>ФГБУН ИПЭЭ РАН</t>
  </si>
  <si>
    <t>к.х.н.
Баженов Б.Н.</t>
  </si>
  <si>
    <t>Хроматографическое исследование серосодержащих вод</t>
  </si>
  <si>
    <t>ФГБОУ ВО «БГУ»</t>
  </si>
  <si>
    <t>01.06.2024-31.12.2024</t>
  </si>
  <si>
    <t>112-23-801</t>
  </si>
  <si>
    <t>Исследование воды физико-химическими методами анализа</t>
  </si>
  <si>
    <t>09.06.2023-31.12.2024</t>
  </si>
  <si>
    <t>Договор №1511008505 от 10.08.2022 (тема 112-22-501)</t>
  </si>
  <si>
    <t>Договор возмездного оказания услуг №737 от 06.06.2023 (тема 112-23-502)</t>
  </si>
  <si>
    <t>112-23-302</t>
  </si>
  <si>
    <t>д.и.н., проф.
Дамешек И.Л.</t>
  </si>
  <si>
    <t>Организация Всероссийской научно-теоретической конференции «Россия и Сибирь в изменяющемся мире: история и современность»</t>
  </si>
  <si>
    <t>2023-2024</t>
  </si>
  <si>
    <t>Договор на выполнение НИР от 14.12.2023 (тема 112-23-503)</t>
  </si>
  <si>
    <t>к.пед.н., доц.
Широкова В.В.</t>
  </si>
  <si>
    <t>Издание каталога художественной выставки</t>
  </si>
  <si>
    <t>112-24-101</t>
  </si>
  <si>
    <t>к.филол.н.
Кузнецова О.В.</t>
  </si>
  <si>
    <t>Организация Международной научно-практической конференции «VII Готлибовские чтения»</t>
  </si>
  <si>
    <t>04.03.2024-31.12.2024</t>
  </si>
  <si>
    <t>07.05.2024-31.12.2026</t>
  </si>
  <si>
    <t>Проведение научно-исследовательских работ по теме: «Выполнение мониторинговых исследований водных биологических ресурсов и среды их обитания в речной системе р. Сохсолоох, р. Далдын, р. Вилюй, р. Ирелях, р. Малая Ботуобуйа, р. Марха, руч. Безымянный 3, р. Уулах-Муна в зоне деятельности АК «АЛРОСА»</t>
  </si>
  <si>
    <t>Выполнение исследований водных биологических ресурсов и среды их обитания в речной системе в зоне деятельности АК «АЛРОСА»</t>
  </si>
  <si>
    <t>Сведения по научно-исследовательским работам, выполненным ФГБОУ ВО "ИГУ" в 2024 году</t>
  </si>
  <si>
    <t>Договор на выполнение НИР б/н от 01.06.2024 (тема 111-24-802)</t>
  </si>
  <si>
    <t>Договор на выполнение НИР №ЕС/6401/77-03/24 от 09.12.2024 (тема 111-24-101)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</si>
</sst>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7"/>
      <color rgb="FF000000"/>
      <name val="Arial"/>
      <family val="2"/>
      <charset val="204"/>
    </font>
    <font>
      <sz val="6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0" fillId="0" borderId="0"/>
    <xf numFmtId="0" fontId="11" fillId="3" borderId="0">
      <alignment horizontal="center" vertical="top"/>
    </xf>
    <xf numFmtId="0" fontId="12" fillId="3" borderId="0">
      <alignment horizontal="left" vertical="top"/>
    </xf>
    <xf numFmtId="0" fontId="4" fillId="0" borderId="0"/>
    <xf numFmtId="0" fontId="3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65" fontId="8" fillId="2" borderId="7" xfId="0" applyNumberFormat="1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5" fontId="6" fillId="4" borderId="7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NumberFormat="1" applyFont="1" applyFill="1" applyBorder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8" fillId="2" borderId="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5" fontId="8" fillId="2" borderId="1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6" fillId="4" borderId="3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</cellXfs>
  <cellStyles count="8">
    <cellStyle name="Excel Built-in Normal" xfId="1"/>
    <cellStyle name="S2" xfId="2"/>
    <cellStyle name="S3" xfId="3"/>
    <cellStyle name="Обычный" xfId="0" builtinId="0"/>
    <cellStyle name="Обычный 2" xfId="4"/>
    <cellStyle name="Обычный 2 2" xfId="5"/>
    <cellStyle name="Обычный 2 3" xfId="6"/>
    <cellStyle name="Обычный 2 4" xfId="7"/>
  </cellStyles>
  <dxfs count="0"/>
  <tableStyles count="0" defaultTableStyle="TableStyleMedium9" defaultPivotStyle="PivotStyleLight16"/>
  <colors>
    <mruColors>
      <color rgb="FFDDE8C6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="85" zoomScaleNormal="85" zoomScaleSheetLayoutView="85" workbookViewId="0">
      <pane ySplit="2" topLeftCell="A85" activePane="bottomLeft" state="frozen"/>
      <selection pane="bottomLeft" activeCell="B92" sqref="B92"/>
    </sheetView>
  </sheetViews>
  <sheetFormatPr defaultColWidth="9.140625" defaultRowHeight="11.25" x14ac:dyDescent="0.2"/>
  <cols>
    <col min="1" max="1" width="4.85546875" style="69" customWidth="1"/>
    <col min="2" max="2" width="14.5703125" style="69" customWidth="1"/>
    <col min="3" max="3" width="14.28515625" style="2" customWidth="1"/>
    <col min="4" max="4" width="47.28515625" style="2" customWidth="1"/>
    <col min="5" max="5" width="15.140625" style="2" customWidth="1"/>
    <col min="6" max="6" width="17" style="2" customWidth="1"/>
    <col min="7" max="7" width="11.140625" style="2" customWidth="1"/>
    <col min="8" max="8" width="6.140625" style="51" customWidth="1"/>
    <col min="9" max="9" width="14.42578125" style="2" customWidth="1"/>
    <col min="10" max="16384" width="9.140625" style="52"/>
  </cols>
  <sheetData>
    <row r="1" spans="1:9" ht="15.75" x14ac:dyDescent="0.2">
      <c r="A1" s="82" t="s">
        <v>360</v>
      </c>
      <c r="B1" s="83"/>
      <c r="C1" s="83"/>
      <c r="D1" s="83"/>
      <c r="E1" s="83"/>
      <c r="F1" s="83"/>
      <c r="G1" s="83"/>
      <c r="H1" s="83"/>
      <c r="I1" s="83"/>
    </row>
    <row r="2" spans="1:9" s="14" customFormat="1" ht="69" customHeight="1" x14ac:dyDescent="0.2">
      <c r="A2" s="1" t="s">
        <v>5</v>
      </c>
      <c r="B2" s="1" t="s">
        <v>16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6</v>
      </c>
      <c r="H2" s="49" t="s">
        <v>1</v>
      </c>
      <c r="I2" s="1" t="s">
        <v>203</v>
      </c>
    </row>
    <row r="3" spans="1:9" s="2" customFormat="1" ht="12.75" x14ac:dyDescent="0.2">
      <c r="A3" s="45"/>
      <c r="B3" s="46"/>
      <c r="C3" s="84" t="s">
        <v>2</v>
      </c>
      <c r="D3" s="85"/>
      <c r="E3" s="47"/>
      <c r="F3" s="47"/>
      <c r="G3" s="47"/>
      <c r="H3" s="50"/>
      <c r="I3" s="48">
        <f>I4+I9+I15+I17</f>
        <v>180768.2</v>
      </c>
    </row>
    <row r="4" spans="1:9" ht="24" customHeight="1" x14ac:dyDescent="0.2">
      <c r="A4" s="53"/>
      <c r="B4" s="53"/>
      <c r="C4" s="81" t="s">
        <v>83</v>
      </c>
      <c r="D4" s="81"/>
      <c r="E4" s="81"/>
      <c r="F4" s="81"/>
      <c r="G4" s="70"/>
      <c r="H4" s="71"/>
      <c r="I4" s="32">
        <f>SUM(I5:I8)</f>
        <v>55371.979999999996</v>
      </c>
    </row>
    <row r="5" spans="1:9" ht="67.5" x14ac:dyDescent="0.2">
      <c r="A5" s="54">
        <v>1</v>
      </c>
      <c r="B5" s="9" t="s">
        <v>205</v>
      </c>
      <c r="C5" s="25" t="s">
        <v>15</v>
      </c>
      <c r="D5" s="55" t="s">
        <v>142</v>
      </c>
      <c r="E5" s="7" t="s">
        <v>11</v>
      </c>
      <c r="F5" s="8" t="s">
        <v>0</v>
      </c>
      <c r="G5" s="5" t="s">
        <v>139</v>
      </c>
      <c r="H5" s="9" t="s">
        <v>20</v>
      </c>
      <c r="I5" s="33">
        <v>14043.46</v>
      </c>
    </row>
    <row r="6" spans="1:9" ht="67.5" x14ac:dyDescent="0.2">
      <c r="A6" s="54">
        <v>2</v>
      </c>
      <c r="B6" s="9" t="s">
        <v>206</v>
      </c>
      <c r="C6" s="25" t="s">
        <v>52</v>
      </c>
      <c r="D6" s="55" t="s">
        <v>143</v>
      </c>
      <c r="E6" s="7" t="s">
        <v>11</v>
      </c>
      <c r="F6" s="8" t="s">
        <v>0</v>
      </c>
      <c r="G6" s="5" t="s">
        <v>139</v>
      </c>
      <c r="H6" s="9" t="s">
        <v>4</v>
      </c>
      <c r="I6" s="33">
        <v>13856.67</v>
      </c>
    </row>
    <row r="7" spans="1:9" ht="67.5" x14ac:dyDescent="0.2">
      <c r="A7" s="54">
        <v>3</v>
      </c>
      <c r="B7" s="9" t="s">
        <v>207</v>
      </c>
      <c r="C7" s="25" t="s">
        <v>12</v>
      </c>
      <c r="D7" s="55" t="s">
        <v>141</v>
      </c>
      <c r="E7" s="7" t="s">
        <v>11</v>
      </c>
      <c r="F7" s="8" t="s">
        <v>0</v>
      </c>
      <c r="G7" s="5" t="s">
        <v>139</v>
      </c>
      <c r="H7" s="9" t="s">
        <v>21</v>
      </c>
      <c r="I7" s="33">
        <v>20493.169999999998</v>
      </c>
    </row>
    <row r="8" spans="1:9" ht="67.5" x14ac:dyDescent="0.2">
      <c r="A8" s="54">
        <v>4</v>
      </c>
      <c r="B8" s="9" t="s">
        <v>208</v>
      </c>
      <c r="C8" s="25" t="s">
        <v>27</v>
      </c>
      <c r="D8" s="55" t="s">
        <v>140</v>
      </c>
      <c r="E8" s="5" t="s">
        <v>11</v>
      </c>
      <c r="F8" s="6" t="s">
        <v>0</v>
      </c>
      <c r="G8" s="5" t="s">
        <v>139</v>
      </c>
      <c r="H8" s="9" t="s">
        <v>17</v>
      </c>
      <c r="I8" s="33">
        <v>6978.68</v>
      </c>
    </row>
    <row r="9" spans="1:9" ht="32.25" customHeight="1" x14ac:dyDescent="0.2">
      <c r="A9" s="53"/>
      <c r="B9" s="53"/>
      <c r="C9" s="81" t="s">
        <v>59</v>
      </c>
      <c r="D9" s="81"/>
      <c r="E9" s="81"/>
      <c r="F9" s="81"/>
      <c r="G9" s="81"/>
      <c r="H9" s="71"/>
      <c r="I9" s="32">
        <f>SUM(I10:I14)</f>
        <v>92465.62000000001</v>
      </c>
    </row>
    <row r="10" spans="1:9" ht="67.5" x14ac:dyDescent="0.2">
      <c r="A10" s="54">
        <v>5</v>
      </c>
      <c r="B10" s="9" t="s">
        <v>209</v>
      </c>
      <c r="C10" s="19" t="s">
        <v>210</v>
      </c>
      <c r="D10" s="55" t="s">
        <v>211</v>
      </c>
      <c r="E10" s="7" t="s">
        <v>11</v>
      </c>
      <c r="F10" s="8" t="s">
        <v>0</v>
      </c>
      <c r="G10" s="5" t="s">
        <v>212</v>
      </c>
      <c r="H10" s="9" t="s">
        <v>21</v>
      </c>
      <c r="I10" s="33">
        <v>27108.205000000002</v>
      </c>
    </row>
    <row r="11" spans="1:9" ht="67.5" x14ac:dyDescent="0.2">
      <c r="A11" s="54">
        <v>6</v>
      </c>
      <c r="B11" s="9" t="s">
        <v>214</v>
      </c>
      <c r="C11" s="19" t="s">
        <v>66</v>
      </c>
      <c r="D11" s="55" t="s">
        <v>213</v>
      </c>
      <c r="E11" s="7" t="s">
        <v>11</v>
      </c>
      <c r="F11" s="8" t="s">
        <v>0</v>
      </c>
      <c r="G11" s="5" t="s">
        <v>212</v>
      </c>
      <c r="H11" s="9" t="s">
        <v>20</v>
      </c>
      <c r="I11" s="33">
        <v>16302.13</v>
      </c>
    </row>
    <row r="12" spans="1:9" ht="67.5" x14ac:dyDescent="0.2">
      <c r="A12" s="54">
        <v>7</v>
      </c>
      <c r="B12" s="9" t="s">
        <v>215</v>
      </c>
      <c r="C12" s="56" t="s">
        <v>19</v>
      </c>
      <c r="D12" s="55" t="s">
        <v>216</v>
      </c>
      <c r="E12" s="7" t="s">
        <v>11</v>
      </c>
      <c r="F12" s="8" t="s">
        <v>0</v>
      </c>
      <c r="G12" s="5" t="s">
        <v>212</v>
      </c>
      <c r="H12" s="9" t="s">
        <v>4</v>
      </c>
      <c r="I12" s="33">
        <v>25991.18</v>
      </c>
    </row>
    <row r="13" spans="1:9" ht="67.5" x14ac:dyDescent="0.2">
      <c r="A13" s="54">
        <v>8</v>
      </c>
      <c r="B13" s="9" t="s">
        <v>217</v>
      </c>
      <c r="C13" s="56" t="s">
        <v>101</v>
      </c>
      <c r="D13" s="55" t="s">
        <v>218</v>
      </c>
      <c r="E13" s="7" t="s">
        <v>11</v>
      </c>
      <c r="F13" s="8" t="s">
        <v>0</v>
      </c>
      <c r="G13" s="5" t="s">
        <v>212</v>
      </c>
      <c r="H13" s="9" t="s">
        <v>20</v>
      </c>
      <c r="I13" s="33">
        <v>11500.004999999999</v>
      </c>
    </row>
    <row r="14" spans="1:9" ht="67.5" x14ac:dyDescent="0.2">
      <c r="A14" s="54">
        <v>9</v>
      </c>
      <c r="B14" s="9" t="s">
        <v>219</v>
      </c>
      <c r="C14" s="25" t="s">
        <v>85</v>
      </c>
      <c r="D14" s="55" t="s">
        <v>220</v>
      </c>
      <c r="E14" s="7" t="s">
        <v>11</v>
      </c>
      <c r="F14" s="8" t="s">
        <v>0</v>
      </c>
      <c r="G14" s="5" t="s">
        <v>212</v>
      </c>
      <c r="H14" s="9" t="s">
        <v>4</v>
      </c>
      <c r="I14" s="33">
        <v>11564.1</v>
      </c>
    </row>
    <row r="15" spans="1:9" ht="19.5" customHeight="1" x14ac:dyDescent="0.2">
      <c r="A15" s="30"/>
      <c r="B15" s="30"/>
      <c r="C15" s="81" t="s">
        <v>87</v>
      </c>
      <c r="D15" s="81"/>
      <c r="E15" s="81"/>
      <c r="F15" s="81"/>
      <c r="G15" s="70"/>
      <c r="H15" s="71"/>
      <c r="I15" s="34">
        <f>I16</f>
        <v>14930.6</v>
      </c>
    </row>
    <row r="16" spans="1:9" ht="90" x14ac:dyDescent="0.2">
      <c r="A16" s="57">
        <v>10</v>
      </c>
      <c r="B16" s="23" t="s">
        <v>221</v>
      </c>
      <c r="C16" s="58" t="s">
        <v>223</v>
      </c>
      <c r="D16" s="55" t="s">
        <v>222</v>
      </c>
      <c r="E16" s="7" t="s">
        <v>11</v>
      </c>
      <c r="F16" s="8" t="s">
        <v>0</v>
      </c>
      <c r="G16" s="10" t="s">
        <v>212</v>
      </c>
      <c r="H16" s="9" t="s">
        <v>4</v>
      </c>
      <c r="I16" s="35">
        <v>14930.6</v>
      </c>
    </row>
    <row r="17" spans="1:9" ht="35.25" customHeight="1" x14ac:dyDescent="0.2">
      <c r="A17" s="30"/>
      <c r="B17" s="30"/>
      <c r="C17" s="81" t="s">
        <v>118</v>
      </c>
      <c r="D17" s="81"/>
      <c r="E17" s="81"/>
      <c r="F17" s="81"/>
      <c r="G17" s="70"/>
      <c r="H17" s="71"/>
      <c r="I17" s="34">
        <f>I18</f>
        <v>18000</v>
      </c>
    </row>
    <row r="18" spans="1:9" ht="67.5" x14ac:dyDescent="0.2">
      <c r="A18" s="57">
        <v>11</v>
      </c>
      <c r="B18" s="22" t="s">
        <v>224</v>
      </c>
      <c r="C18" s="58" t="s">
        <v>116</v>
      </c>
      <c r="D18" s="55" t="s">
        <v>117</v>
      </c>
      <c r="E18" s="7" t="s">
        <v>11</v>
      </c>
      <c r="F18" s="8" t="s">
        <v>0</v>
      </c>
      <c r="G18" s="10" t="s">
        <v>108</v>
      </c>
      <c r="H18" s="9" t="s">
        <v>21</v>
      </c>
      <c r="I18" s="35">
        <v>18000</v>
      </c>
    </row>
    <row r="20" spans="1:9" ht="21.75" customHeight="1" x14ac:dyDescent="0.2">
      <c r="A20" s="3"/>
      <c r="B20" s="3"/>
      <c r="C20" s="86" t="s">
        <v>24</v>
      </c>
      <c r="D20" s="86"/>
      <c r="E20" s="86"/>
      <c r="F20" s="86"/>
      <c r="G20" s="72"/>
      <c r="H20" s="73"/>
      <c r="I20" s="31">
        <f>SUM(I21:I40)</f>
        <v>58850</v>
      </c>
    </row>
    <row r="21" spans="1:9" s="43" customFormat="1" ht="45" x14ac:dyDescent="0.2">
      <c r="A21" s="57">
        <v>12</v>
      </c>
      <c r="B21" s="11" t="s">
        <v>109</v>
      </c>
      <c r="C21" s="19" t="s">
        <v>106</v>
      </c>
      <c r="D21" s="61" t="s">
        <v>107</v>
      </c>
      <c r="E21" s="22" t="s">
        <v>11</v>
      </c>
      <c r="F21" s="22" t="s">
        <v>25</v>
      </c>
      <c r="G21" s="22" t="s">
        <v>167</v>
      </c>
      <c r="H21" s="23" t="s">
        <v>4</v>
      </c>
      <c r="I21" s="37">
        <v>7000</v>
      </c>
    </row>
    <row r="22" spans="1:9" s="43" customFormat="1" ht="45" x14ac:dyDescent="0.2">
      <c r="A22" s="57">
        <v>13</v>
      </c>
      <c r="B22" s="11" t="s">
        <v>115</v>
      </c>
      <c r="C22" s="19" t="s">
        <v>85</v>
      </c>
      <c r="D22" s="61" t="s">
        <v>110</v>
      </c>
      <c r="E22" s="22" t="s">
        <v>11</v>
      </c>
      <c r="F22" s="22" t="s">
        <v>25</v>
      </c>
      <c r="G22" s="22" t="s">
        <v>112</v>
      </c>
      <c r="H22" s="23" t="s">
        <v>4</v>
      </c>
      <c r="I22" s="37">
        <v>6000</v>
      </c>
    </row>
    <row r="23" spans="1:9" s="43" customFormat="1" ht="45" x14ac:dyDescent="0.2">
      <c r="A23" s="57">
        <v>14</v>
      </c>
      <c r="B23" s="11" t="s">
        <v>114</v>
      </c>
      <c r="C23" s="19" t="s">
        <v>113</v>
      </c>
      <c r="D23" s="61" t="s">
        <v>111</v>
      </c>
      <c r="E23" s="22" t="s">
        <v>11</v>
      </c>
      <c r="F23" s="22" t="s">
        <v>25</v>
      </c>
      <c r="G23" s="22" t="s">
        <v>112</v>
      </c>
      <c r="H23" s="23" t="s">
        <v>18</v>
      </c>
      <c r="I23" s="37">
        <v>6000</v>
      </c>
    </row>
    <row r="24" spans="1:9" s="43" customFormat="1" ht="45" x14ac:dyDescent="0.2">
      <c r="A24" s="57">
        <v>15</v>
      </c>
      <c r="B24" s="11" t="s">
        <v>136</v>
      </c>
      <c r="C24" s="19" t="s">
        <v>126</v>
      </c>
      <c r="D24" s="61" t="s">
        <v>129</v>
      </c>
      <c r="E24" s="22" t="s">
        <v>11</v>
      </c>
      <c r="F24" s="22" t="s">
        <v>25</v>
      </c>
      <c r="G24" s="22" t="s">
        <v>168</v>
      </c>
      <c r="H24" s="23" t="s">
        <v>138</v>
      </c>
      <c r="I24" s="37">
        <v>1500</v>
      </c>
    </row>
    <row r="25" spans="1:9" s="43" customFormat="1" ht="45" x14ac:dyDescent="0.2">
      <c r="A25" s="57">
        <v>16</v>
      </c>
      <c r="B25" s="11" t="s">
        <v>151</v>
      </c>
      <c r="C25" s="19" t="s">
        <v>127</v>
      </c>
      <c r="D25" s="61" t="s">
        <v>128</v>
      </c>
      <c r="E25" s="22" t="s">
        <v>11</v>
      </c>
      <c r="F25" s="22" t="s">
        <v>25</v>
      </c>
      <c r="G25" s="22" t="s">
        <v>169</v>
      </c>
      <c r="H25" s="23" t="s">
        <v>17</v>
      </c>
      <c r="I25" s="37">
        <v>1500</v>
      </c>
    </row>
    <row r="26" spans="1:9" s="43" customFormat="1" ht="45" x14ac:dyDescent="0.2">
      <c r="A26" s="57">
        <v>17</v>
      </c>
      <c r="B26" s="11" t="s">
        <v>135</v>
      </c>
      <c r="C26" s="19" t="s">
        <v>130</v>
      </c>
      <c r="D26" s="61" t="s">
        <v>131</v>
      </c>
      <c r="E26" s="22" t="s">
        <v>11</v>
      </c>
      <c r="F26" s="22" t="s">
        <v>25</v>
      </c>
      <c r="G26" s="22" t="s">
        <v>168</v>
      </c>
      <c r="H26" s="23" t="s">
        <v>20</v>
      </c>
      <c r="I26" s="37">
        <v>1500</v>
      </c>
    </row>
    <row r="27" spans="1:9" s="43" customFormat="1" ht="45" x14ac:dyDescent="0.2">
      <c r="A27" s="57">
        <v>18</v>
      </c>
      <c r="B27" s="11" t="s">
        <v>152</v>
      </c>
      <c r="C27" s="19" t="s">
        <v>27</v>
      </c>
      <c r="D27" s="61" t="s">
        <v>132</v>
      </c>
      <c r="E27" s="22" t="s">
        <v>11</v>
      </c>
      <c r="F27" s="22" t="s">
        <v>25</v>
      </c>
      <c r="G27" s="22" t="s">
        <v>170</v>
      </c>
      <c r="H27" s="23" t="s">
        <v>17</v>
      </c>
      <c r="I27" s="37">
        <v>1500</v>
      </c>
    </row>
    <row r="28" spans="1:9" s="43" customFormat="1" ht="45" x14ac:dyDescent="0.2">
      <c r="A28" s="57">
        <v>19</v>
      </c>
      <c r="B28" s="11" t="s">
        <v>137</v>
      </c>
      <c r="C28" s="19" t="s">
        <v>133</v>
      </c>
      <c r="D28" s="61" t="s">
        <v>134</v>
      </c>
      <c r="E28" s="22" t="s">
        <v>11</v>
      </c>
      <c r="F28" s="22" t="s">
        <v>25</v>
      </c>
      <c r="G28" s="22" t="s">
        <v>168</v>
      </c>
      <c r="H28" s="23" t="s">
        <v>20</v>
      </c>
      <c r="I28" s="37">
        <v>1500</v>
      </c>
    </row>
    <row r="29" spans="1:9" s="43" customFormat="1" ht="45" x14ac:dyDescent="0.2">
      <c r="A29" s="57">
        <v>20</v>
      </c>
      <c r="B29" s="11" t="s">
        <v>145</v>
      </c>
      <c r="C29" s="59" t="s">
        <v>12</v>
      </c>
      <c r="D29" s="42" t="s">
        <v>146</v>
      </c>
      <c r="E29" s="22" t="s">
        <v>11</v>
      </c>
      <c r="F29" s="22" t="s">
        <v>25</v>
      </c>
      <c r="G29" s="22" t="s">
        <v>171</v>
      </c>
      <c r="H29" s="9" t="s">
        <v>21</v>
      </c>
      <c r="I29" s="37">
        <v>7000</v>
      </c>
    </row>
    <row r="30" spans="1:9" s="43" customFormat="1" ht="45" x14ac:dyDescent="0.2">
      <c r="A30" s="57">
        <v>21</v>
      </c>
      <c r="B30" s="11" t="s">
        <v>154</v>
      </c>
      <c r="C30" s="56" t="s">
        <v>19</v>
      </c>
      <c r="D30" s="42" t="s">
        <v>153</v>
      </c>
      <c r="E30" s="22" t="s">
        <v>11</v>
      </c>
      <c r="F30" s="22" t="s">
        <v>25</v>
      </c>
      <c r="G30" s="22" t="s">
        <v>172</v>
      </c>
      <c r="H30" s="9" t="s">
        <v>4</v>
      </c>
      <c r="I30" s="37">
        <v>7000</v>
      </c>
    </row>
    <row r="31" spans="1:9" s="43" customFormat="1" ht="45" x14ac:dyDescent="0.2">
      <c r="A31" s="57">
        <v>22</v>
      </c>
      <c r="B31" s="11" t="s">
        <v>161</v>
      </c>
      <c r="C31" s="56" t="s">
        <v>162</v>
      </c>
      <c r="D31" s="42" t="s">
        <v>163</v>
      </c>
      <c r="E31" s="22" t="s">
        <v>11</v>
      </c>
      <c r="F31" s="22" t="s">
        <v>25</v>
      </c>
      <c r="G31" s="22" t="s">
        <v>173</v>
      </c>
      <c r="H31" s="9" t="s">
        <v>4</v>
      </c>
      <c r="I31" s="40">
        <v>1500</v>
      </c>
    </row>
    <row r="32" spans="1:9" s="43" customFormat="1" ht="45" x14ac:dyDescent="0.2">
      <c r="A32" s="57">
        <v>23</v>
      </c>
      <c r="B32" s="11" t="s">
        <v>164</v>
      </c>
      <c r="C32" s="56" t="s">
        <v>165</v>
      </c>
      <c r="D32" s="42" t="s">
        <v>166</v>
      </c>
      <c r="E32" s="22" t="s">
        <v>11</v>
      </c>
      <c r="F32" s="22" t="s">
        <v>25</v>
      </c>
      <c r="G32" s="22" t="s">
        <v>173</v>
      </c>
      <c r="H32" s="9" t="s">
        <v>17</v>
      </c>
      <c r="I32" s="40">
        <v>1500</v>
      </c>
    </row>
    <row r="33" spans="1:9" s="43" customFormat="1" ht="45" x14ac:dyDescent="0.2">
      <c r="A33" s="57">
        <v>24</v>
      </c>
      <c r="B33" s="11" t="s">
        <v>225</v>
      </c>
      <c r="C33" s="56" t="s">
        <v>66</v>
      </c>
      <c r="D33" s="42" t="s">
        <v>226</v>
      </c>
      <c r="E33" s="22" t="s">
        <v>11</v>
      </c>
      <c r="F33" s="22" t="s">
        <v>25</v>
      </c>
      <c r="G33" s="22" t="s">
        <v>227</v>
      </c>
      <c r="H33" s="9" t="s">
        <v>20</v>
      </c>
      <c r="I33" s="40">
        <v>1500</v>
      </c>
    </row>
    <row r="34" spans="1:9" s="43" customFormat="1" ht="45" x14ac:dyDescent="0.2">
      <c r="A34" s="57">
        <v>25</v>
      </c>
      <c r="B34" s="11" t="s">
        <v>228</v>
      </c>
      <c r="C34" s="56" t="s">
        <v>15</v>
      </c>
      <c r="D34" s="42" t="s">
        <v>229</v>
      </c>
      <c r="E34" s="22" t="s">
        <v>11</v>
      </c>
      <c r="F34" s="22" t="s">
        <v>25</v>
      </c>
      <c r="G34" s="22" t="s">
        <v>227</v>
      </c>
      <c r="H34" s="9" t="s">
        <v>20</v>
      </c>
      <c r="I34" s="40">
        <v>1500</v>
      </c>
    </row>
    <row r="35" spans="1:9" s="43" customFormat="1" ht="45" x14ac:dyDescent="0.2">
      <c r="A35" s="57">
        <v>26</v>
      </c>
      <c r="B35" s="11" t="s">
        <v>237</v>
      </c>
      <c r="C35" s="56" t="s">
        <v>230</v>
      </c>
      <c r="D35" s="42" t="s">
        <v>231</v>
      </c>
      <c r="E35" s="22" t="s">
        <v>11</v>
      </c>
      <c r="F35" s="22" t="s">
        <v>25</v>
      </c>
      <c r="G35" s="22" t="s">
        <v>227</v>
      </c>
      <c r="H35" s="9" t="s">
        <v>4</v>
      </c>
      <c r="I35" s="40">
        <v>1500</v>
      </c>
    </row>
    <row r="36" spans="1:9" s="43" customFormat="1" ht="45" x14ac:dyDescent="0.2">
      <c r="A36" s="57">
        <v>27</v>
      </c>
      <c r="B36" s="11" t="s">
        <v>238</v>
      </c>
      <c r="C36" s="56" t="s">
        <v>232</v>
      </c>
      <c r="D36" s="42" t="s">
        <v>233</v>
      </c>
      <c r="E36" s="22" t="s">
        <v>11</v>
      </c>
      <c r="F36" s="22" t="s">
        <v>25</v>
      </c>
      <c r="G36" s="22" t="s">
        <v>227</v>
      </c>
      <c r="H36" s="9" t="s">
        <v>4</v>
      </c>
      <c r="I36" s="40">
        <v>1500</v>
      </c>
    </row>
    <row r="37" spans="1:9" s="43" customFormat="1" ht="45" x14ac:dyDescent="0.2">
      <c r="A37" s="57">
        <v>28</v>
      </c>
      <c r="B37" s="11" t="s">
        <v>234</v>
      </c>
      <c r="C37" s="56" t="s">
        <v>235</v>
      </c>
      <c r="D37" s="42" t="s">
        <v>236</v>
      </c>
      <c r="E37" s="22" t="s">
        <v>11</v>
      </c>
      <c r="F37" s="22" t="s">
        <v>25</v>
      </c>
      <c r="G37" s="22" t="s">
        <v>227</v>
      </c>
      <c r="H37" s="9" t="s">
        <v>17</v>
      </c>
      <c r="I37" s="40">
        <v>1500</v>
      </c>
    </row>
    <row r="38" spans="1:9" s="43" customFormat="1" ht="45" x14ac:dyDescent="0.2">
      <c r="A38" s="57">
        <v>29</v>
      </c>
      <c r="B38" s="11" t="s">
        <v>242</v>
      </c>
      <c r="C38" s="56" t="s">
        <v>240</v>
      </c>
      <c r="D38" s="42" t="s">
        <v>239</v>
      </c>
      <c r="E38" s="22" t="s">
        <v>11</v>
      </c>
      <c r="F38" s="22" t="s">
        <v>25</v>
      </c>
      <c r="G38" s="22" t="s">
        <v>357</v>
      </c>
      <c r="H38" s="9" t="s">
        <v>17</v>
      </c>
      <c r="I38" s="40">
        <v>5600</v>
      </c>
    </row>
    <row r="39" spans="1:9" s="43" customFormat="1" ht="45" x14ac:dyDescent="0.2">
      <c r="A39" s="57">
        <v>30</v>
      </c>
      <c r="B39" s="11" t="s">
        <v>241</v>
      </c>
      <c r="C39" s="56" t="s">
        <v>244</v>
      </c>
      <c r="D39" s="42" t="s">
        <v>277</v>
      </c>
      <c r="E39" s="22" t="s">
        <v>11</v>
      </c>
      <c r="F39" s="22" t="s">
        <v>25</v>
      </c>
      <c r="G39" s="22" t="s">
        <v>243</v>
      </c>
      <c r="H39" s="9" t="s">
        <v>48</v>
      </c>
      <c r="I39" s="40">
        <v>750</v>
      </c>
    </row>
    <row r="40" spans="1:9" s="43" customFormat="1" ht="45" x14ac:dyDescent="0.2">
      <c r="A40" s="57">
        <v>31</v>
      </c>
      <c r="B40" s="11" t="s">
        <v>292</v>
      </c>
      <c r="C40" s="19" t="s">
        <v>293</v>
      </c>
      <c r="D40" s="42" t="s">
        <v>294</v>
      </c>
      <c r="E40" s="22" t="s">
        <v>11</v>
      </c>
      <c r="F40" s="22" t="s">
        <v>25</v>
      </c>
      <c r="G40" s="22" t="s">
        <v>295</v>
      </c>
      <c r="H40" s="9" t="s">
        <v>4</v>
      </c>
      <c r="I40" s="37">
        <v>1500</v>
      </c>
    </row>
    <row r="42" spans="1:9" s="60" customFormat="1" ht="29.25" customHeight="1" x14ac:dyDescent="0.2">
      <c r="A42" s="3"/>
      <c r="B42" s="3"/>
      <c r="C42" s="86" t="s">
        <v>54</v>
      </c>
      <c r="D42" s="86"/>
      <c r="E42" s="86"/>
      <c r="F42" s="86"/>
      <c r="G42" s="72"/>
      <c r="H42" s="73"/>
      <c r="I42" s="31">
        <f>SUM(I43:I49)</f>
        <v>5528</v>
      </c>
    </row>
    <row r="43" spans="1:9" s="43" customFormat="1" ht="45" x14ac:dyDescent="0.2">
      <c r="A43" s="62">
        <v>32</v>
      </c>
      <c r="B43" s="22" t="s">
        <v>284</v>
      </c>
      <c r="C43" s="19" t="s">
        <v>158</v>
      </c>
      <c r="D43" s="55" t="s">
        <v>285</v>
      </c>
      <c r="E43" s="11" t="s">
        <v>13</v>
      </c>
      <c r="F43" s="10" t="s">
        <v>159</v>
      </c>
      <c r="G43" s="11" t="s">
        <v>286</v>
      </c>
      <c r="H43" s="12" t="s">
        <v>26</v>
      </c>
      <c r="I43" s="80">
        <v>621</v>
      </c>
    </row>
    <row r="44" spans="1:9" s="43" customFormat="1" ht="45" x14ac:dyDescent="0.2">
      <c r="A44" s="62">
        <v>33</v>
      </c>
      <c r="B44" s="22" t="s">
        <v>287</v>
      </c>
      <c r="C44" s="19" t="s">
        <v>288</v>
      </c>
      <c r="D44" s="55" t="s">
        <v>289</v>
      </c>
      <c r="E44" s="11" t="s">
        <v>13</v>
      </c>
      <c r="F44" s="29" t="s">
        <v>157</v>
      </c>
      <c r="G44" s="11" t="s">
        <v>290</v>
      </c>
      <c r="H44" s="12" t="s">
        <v>291</v>
      </c>
      <c r="I44" s="80">
        <v>745</v>
      </c>
    </row>
    <row r="45" spans="1:9" s="43" customFormat="1" ht="45" x14ac:dyDescent="0.2">
      <c r="A45" s="62">
        <v>34</v>
      </c>
      <c r="B45" s="22" t="s">
        <v>296</v>
      </c>
      <c r="C45" s="19" t="s">
        <v>299</v>
      </c>
      <c r="D45" s="55" t="s">
        <v>297</v>
      </c>
      <c r="E45" s="11" t="s">
        <v>13</v>
      </c>
      <c r="F45" s="29" t="s">
        <v>157</v>
      </c>
      <c r="G45" s="11" t="s">
        <v>298</v>
      </c>
      <c r="H45" s="12" t="s">
        <v>302</v>
      </c>
      <c r="I45" s="80">
        <v>745</v>
      </c>
    </row>
    <row r="46" spans="1:9" s="43" customFormat="1" ht="45" x14ac:dyDescent="0.2">
      <c r="A46" s="62">
        <v>35</v>
      </c>
      <c r="B46" s="22" t="s">
        <v>303</v>
      </c>
      <c r="C46" s="56" t="s">
        <v>305</v>
      </c>
      <c r="D46" s="42" t="s">
        <v>306</v>
      </c>
      <c r="E46" s="22" t="s">
        <v>13</v>
      </c>
      <c r="F46" s="29" t="s">
        <v>157</v>
      </c>
      <c r="G46" s="22" t="s">
        <v>308</v>
      </c>
      <c r="H46" s="23" t="s">
        <v>194</v>
      </c>
      <c r="I46" s="39">
        <v>750</v>
      </c>
    </row>
    <row r="47" spans="1:9" s="43" customFormat="1" ht="45" x14ac:dyDescent="0.2">
      <c r="A47" s="62">
        <v>36</v>
      </c>
      <c r="B47" s="22" t="s">
        <v>304</v>
      </c>
      <c r="C47" s="25" t="s">
        <v>63</v>
      </c>
      <c r="D47" s="42" t="s">
        <v>307</v>
      </c>
      <c r="E47" s="22" t="s">
        <v>13</v>
      </c>
      <c r="F47" s="29" t="s">
        <v>157</v>
      </c>
      <c r="G47" s="22" t="s">
        <v>309</v>
      </c>
      <c r="H47" s="23" t="s">
        <v>194</v>
      </c>
      <c r="I47" s="39">
        <v>750</v>
      </c>
    </row>
    <row r="48" spans="1:9" s="43" customFormat="1" ht="45" x14ac:dyDescent="0.2">
      <c r="A48" s="62">
        <v>37</v>
      </c>
      <c r="B48" s="22" t="s">
        <v>246</v>
      </c>
      <c r="C48" s="19" t="s">
        <v>158</v>
      </c>
      <c r="D48" s="55" t="s">
        <v>247</v>
      </c>
      <c r="E48" s="11" t="s">
        <v>13</v>
      </c>
      <c r="F48" s="10" t="s">
        <v>159</v>
      </c>
      <c r="G48" s="11" t="s">
        <v>248</v>
      </c>
      <c r="H48" s="12" t="s">
        <v>26</v>
      </c>
      <c r="I48" s="80">
        <v>417</v>
      </c>
    </row>
    <row r="49" spans="1:9" s="43" customFormat="1" ht="67.5" x14ac:dyDescent="0.2">
      <c r="A49" s="62">
        <v>38</v>
      </c>
      <c r="B49" s="22" t="s">
        <v>257</v>
      </c>
      <c r="C49" s="63" t="s">
        <v>149</v>
      </c>
      <c r="D49" s="42" t="s">
        <v>147</v>
      </c>
      <c r="E49" s="22" t="s">
        <v>13</v>
      </c>
      <c r="F49" s="29" t="s">
        <v>148</v>
      </c>
      <c r="G49" s="22" t="s">
        <v>258</v>
      </c>
      <c r="H49" s="23" t="s">
        <v>4</v>
      </c>
      <c r="I49" s="80">
        <f>600+900</f>
        <v>1500</v>
      </c>
    </row>
    <row r="51" spans="1:9" ht="12.75" x14ac:dyDescent="0.2">
      <c r="A51" s="3"/>
      <c r="B51" s="3"/>
      <c r="C51" s="86" t="s">
        <v>3</v>
      </c>
      <c r="D51" s="86"/>
      <c r="E51" s="86"/>
      <c r="F51" s="86"/>
      <c r="G51" s="72"/>
      <c r="H51" s="73"/>
      <c r="I51" s="31">
        <f>SUM(I52:I53)</f>
        <v>958.3</v>
      </c>
    </row>
    <row r="52" spans="1:9" ht="90" x14ac:dyDescent="0.2">
      <c r="A52" s="54">
        <v>39</v>
      </c>
      <c r="B52" s="22" t="s">
        <v>310</v>
      </c>
      <c r="C52" s="19" t="s">
        <v>244</v>
      </c>
      <c r="D52" s="42" t="s">
        <v>276</v>
      </c>
      <c r="E52" s="22" t="s">
        <v>11</v>
      </c>
      <c r="F52" s="22" t="s">
        <v>274</v>
      </c>
      <c r="G52" s="22" t="s">
        <v>275</v>
      </c>
      <c r="H52" s="9" t="s">
        <v>48</v>
      </c>
      <c r="I52" s="35">
        <v>750</v>
      </c>
    </row>
    <row r="53" spans="1:9" s="43" customFormat="1" ht="56.25" x14ac:dyDescent="0.2">
      <c r="A53" s="11">
        <v>40</v>
      </c>
      <c r="B53" s="22" t="s">
        <v>311</v>
      </c>
      <c r="C53" s="63" t="s">
        <v>86</v>
      </c>
      <c r="D53" s="63" t="s">
        <v>301</v>
      </c>
      <c r="E53" s="22" t="s">
        <v>13</v>
      </c>
      <c r="F53" s="22" t="s">
        <v>119</v>
      </c>
      <c r="G53" s="22" t="s">
        <v>256</v>
      </c>
      <c r="H53" s="23" t="s">
        <v>4</v>
      </c>
      <c r="I53" s="35">
        <v>208.3</v>
      </c>
    </row>
    <row r="55" spans="1:9" s="64" customFormat="1" ht="12.75" x14ac:dyDescent="0.2">
      <c r="A55" s="3"/>
      <c r="B55" s="4"/>
      <c r="C55" s="87" t="s">
        <v>33</v>
      </c>
      <c r="D55" s="87"/>
      <c r="E55" s="87"/>
      <c r="F55" s="87"/>
      <c r="G55" s="74"/>
      <c r="H55" s="75"/>
      <c r="I55" s="31">
        <f>I56+I58</f>
        <v>0</v>
      </c>
    </row>
    <row r="56" spans="1:9" s="64" customFormat="1" ht="12.75" x14ac:dyDescent="0.2">
      <c r="A56" s="3"/>
      <c r="B56" s="3"/>
      <c r="C56" s="81" t="s">
        <v>82</v>
      </c>
      <c r="D56" s="81"/>
      <c r="E56" s="81"/>
      <c r="F56" s="81"/>
      <c r="G56" s="74"/>
      <c r="H56" s="75"/>
      <c r="I56" s="34">
        <f>SUM(I57:I57)</f>
        <v>0</v>
      </c>
    </row>
    <row r="57" spans="1:9" s="66" customFormat="1" x14ac:dyDescent="0.2">
      <c r="A57" s="22"/>
      <c r="B57" s="65" t="s">
        <v>181</v>
      </c>
      <c r="C57" s="41" t="s">
        <v>181</v>
      </c>
      <c r="D57" s="42" t="s">
        <v>181</v>
      </c>
      <c r="E57" s="22" t="s">
        <v>181</v>
      </c>
      <c r="F57" s="22" t="s">
        <v>181</v>
      </c>
      <c r="G57" s="22" t="s">
        <v>312</v>
      </c>
      <c r="H57" s="27"/>
      <c r="I57" s="36"/>
    </row>
    <row r="58" spans="1:9" x14ac:dyDescent="0.2">
      <c r="A58" s="3"/>
      <c r="B58" s="3"/>
      <c r="C58" s="81" t="s">
        <v>14</v>
      </c>
      <c r="D58" s="81"/>
      <c r="E58" s="81"/>
      <c r="F58" s="81"/>
      <c r="G58" s="70"/>
      <c r="H58" s="71"/>
      <c r="I58" s="34">
        <f>SUM(I59:I59)</f>
        <v>0</v>
      </c>
    </row>
    <row r="59" spans="1:9" s="66" customFormat="1" x14ac:dyDescent="0.2">
      <c r="A59" s="22"/>
      <c r="B59" s="22" t="s">
        <v>312</v>
      </c>
      <c r="C59" s="63" t="s">
        <v>312</v>
      </c>
      <c r="D59" s="42" t="s">
        <v>312</v>
      </c>
      <c r="E59" s="22" t="s">
        <v>312</v>
      </c>
      <c r="F59" s="22" t="s">
        <v>312</v>
      </c>
      <c r="G59" s="22" t="s">
        <v>312</v>
      </c>
      <c r="H59" s="23"/>
      <c r="I59" s="37"/>
    </row>
    <row r="61" spans="1:9" ht="26.25" customHeight="1" x14ac:dyDescent="0.2">
      <c r="A61" s="3"/>
      <c r="B61" s="4"/>
      <c r="C61" s="87" t="s">
        <v>34</v>
      </c>
      <c r="D61" s="87"/>
      <c r="E61" s="87"/>
      <c r="F61" s="87"/>
      <c r="G61" s="74"/>
      <c r="H61" s="75"/>
      <c r="I61" s="31">
        <f>I62+I67</f>
        <v>2817.2</v>
      </c>
    </row>
    <row r="62" spans="1:9" x14ac:dyDescent="0.2">
      <c r="A62" s="30"/>
      <c r="B62" s="30"/>
      <c r="C62" s="81" t="s">
        <v>35</v>
      </c>
      <c r="D62" s="81"/>
      <c r="E62" s="81"/>
      <c r="F62" s="81"/>
      <c r="G62" s="70"/>
      <c r="H62" s="71"/>
      <c r="I62" s="34">
        <f>SUM(I63:I66)</f>
        <v>1900</v>
      </c>
    </row>
    <row r="63" spans="1:9" s="60" customFormat="1" ht="22.5" x14ac:dyDescent="0.2">
      <c r="A63" s="15">
        <v>41</v>
      </c>
      <c r="B63" s="15" t="s">
        <v>89</v>
      </c>
      <c r="C63" s="19" t="s">
        <v>45</v>
      </c>
      <c r="D63" s="55" t="s">
        <v>46</v>
      </c>
      <c r="E63" s="15" t="s">
        <v>13</v>
      </c>
      <c r="F63" s="18" t="s">
        <v>47</v>
      </c>
      <c r="G63" s="18" t="s">
        <v>183</v>
      </c>
      <c r="H63" s="13" t="s">
        <v>48</v>
      </c>
      <c r="I63" s="36">
        <v>1000</v>
      </c>
    </row>
    <row r="64" spans="1:9" s="60" customFormat="1" ht="33.75" x14ac:dyDescent="0.2">
      <c r="A64" s="15">
        <v>42</v>
      </c>
      <c r="B64" s="15" t="s">
        <v>60</v>
      </c>
      <c r="C64" s="25" t="s">
        <v>61</v>
      </c>
      <c r="D64" s="55" t="s">
        <v>62</v>
      </c>
      <c r="E64" s="15" t="s">
        <v>11</v>
      </c>
      <c r="F64" s="18" t="s">
        <v>47</v>
      </c>
      <c r="G64" s="18" t="s">
        <v>184</v>
      </c>
      <c r="H64" s="12" t="s">
        <v>195</v>
      </c>
      <c r="I64" s="36">
        <v>600</v>
      </c>
    </row>
    <row r="65" spans="1:9" s="60" customFormat="1" ht="22.5" x14ac:dyDescent="0.2">
      <c r="A65" s="11">
        <v>43</v>
      </c>
      <c r="B65" s="11" t="s">
        <v>197</v>
      </c>
      <c r="C65" s="25" t="s">
        <v>198</v>
      </c>
      <c r="D65" s="61" t="s">
        <v>200</v>
      </c>
      <c r="E65" s="11" t="s">
        <v>13</v>
      </c>
      <c r="F65" s="11" t="s">
        <v>47</v>
      </c>
      <c r="G65" s="11" t="s">
        <v>185</v>
      </c>
      <c r="H65" s="12" t="s">
        <v>202</v>
      </c>
      <c r="I65" s="37">
        <v>150</v>
      </c>
    </row>
    <row r="66" spans="1:9" s="60" customFormat="1" ht="22.5" x14ac:dyDescent="0.2">
      <c r="A66" s="11">
        <v>44</v>
      </c>
      <c r="B66" s="11" t="s">
        <v>199</v>
      </c>
      <c r="C66" s="25" t="s">
        <v>313</v>
      </c>
      <c r="D66" s="61" t="s">
        <v>201</v>
      </c>
      <c r="E66" s="11" t="s">
        <v>13</v>
      </c>
      <c r="F66" s="11" t="s">
        <v>47</v>
      </c>
      <c r="G66" s="11" t="s">
        <v>185</v>
      </c>
      <c r="H66" s="12" t="s">
        <v>17</v>
      </c>
      <c r="I66" s="37">
        <v>150</v>
      </c>
    </row>
    <row r="67" spans="1:9" x14ac:dyDescent="0.2">
      <c r="A67" s="30"/>
      <c r="B67" s="30"/>
      <c r="C67" s="81" t="s">
        <v>36</v>
      </c>
      <c r="D67" s="81"/>
      <c r="E67" s="81"/>
      <c r="F67" s="81"/>
      <c r="G67" s="70"/>
      <c r="H67" s="71"/>
      <c r="I67" s="34">
        <f>SUM(I68:I72)</f>
        <v>917.2</v>
      </c>
    </row>
    <row r="68" spans="1:9" s="60" customFormat="1" ht="22.5" x14ac:dyDescent="0.2">
      <c r="A68" s="57">
        <v>45</v>
      </c>
      <c r="B68" s="15" t="s">
        <v>28</v>
      </c>
      <c r="C68" s="63" t="s">
        <v>30</v>
      </c>
      <c r="D68" s="67" t="s">
        <v>29</v>
      </c>
      <c r="E68" s="22" t="s">
        <v>13</v>
      </c>
      <c r="F68" s="22" t="s">
        <v>44</v>
      </c>
      <c r="G68" s="28" t="s">
        <v>182</v>
      </c>
      <c r="H68" s="13" t="s">
        <v>26</v>
      </c>
      <c r="I68" s="38">
        <v>15</v>
      </c>
    </row>
    <row r="69" spans="1:9" s="60" customFormat="1" ht="33.75" x14ac:dyDescent="0.2">
      <c r="A69" s="57">
        <v>46</v>
      </c>
      <c r="B69" s="15" t="s">
        <v>90</v>
      </c>
      <c r="C69" s="25" t="s">
        <v>53</v>
      </c>
      <c r="D69" s="55" t="s">
        <v>40</v>
      </c>
      <c r="E69" s="11" t="s">
        <v>13</v>
      </c>
      <c r="F69" s="22" t="s">
        <v>44</v>
      </c>
      <c r="G69" s="11" t="s">
        <v>185</v>
      </c>
      <c r="H69" s="13" t="s">
        <v>26</v>
      </c>
      <c r="I69" s="38">
        <v>27.2</v>
      </c>
    </row>
    <row r="70" spans="1:9" s="43" customFormat="1" ht="67.5" x14ac:dyDescent="0.2">
      <c r="A70" s="57">
        <v>47</v>
      </c>
      <c r="B70" s="22" t="s">
        <v>314</v>
      </c>
      <c r="C70" s="63" t="s">
        <v>84</v>
      </c>
      <c r="D70" s="68" t="s">
        <v>103</v>
      </c>
      <c r="E70" s="22" t="s">
        <v>11</v>
      </c>
      <c r="F70" s="29" t="s">
        <v>104</v>
      </c>
      <c r="G70" s="22" t="s">
        <v>156</v>
      </c>
      <c r="H70" s="23" t="s">
        <v>88</v>
      </c>
      <c r="I70" s="35">
        <v>273</v>
      </c>
    </row>
    <row r="71" spans="1:9" s="43" customFormat="1" ht="22.5" x14ac:dyDescent="0.2">
      <c r="A71" s="57">
        <v>48</v>
      </c>
      <c r="B71" s="22" t="s">
        <v>178</v>
      </c>
      <c r="C71" s="63" t="s">
        <v>84</v>
      </c>
      <c r="D71" s="68" t="s">
        <v>179</v>
      </c>
      <c r="E71" s="22" t="s">
        <v>13</v>
      </c>
      <c r="F71" s="29" t="s">
        <v>186</v>
      </c>
      <c r="G71" s="22" t="s">
        <v>315</v>
      </c>
      <c r="H71" s="23" t="s">
        <v>88</v>
      </c>
      <c r="I71" s="37">
        <v>360</v>
      </c>
    </row>
    <row r="72" spans="1:9" s="43" customFormat="1" ht="90" x14ac:dyDescent="0.2">
      <c r="A72" s="57">
        <v>49</v>
      </c>
      <c r="B72" s="22" t="s">
        <v>316</v>
      </c>
      <c r="C72" s="63" t="s">
        <v>57</v>
      </c>
      <c r="D72" s="67" t="s">
        <v>249</v>
      </c>
      <c r="E72" s="22" t="s">
        <v>13</v>
      </c>
      <c r="F72" s="29" t="s">
        <v>105</v>
      </c>
      <c r="G72" s="22" t="s">
        <v>250</v>
      </c>
      <c r="H72" s="23" t="s">
        <v>196</v>
      </c>
      <c r="I72" s="35">
        <f>142+100</f>
        <v>242</v>
      </c>
    </row>
    <row r="74" spans="1:9" ht="12.75" x14ac:dyDescent="0.2">
      <c r="A74" s="3"/>
      <c r="B74" s="3"/>
      <c r="C74" s="86" t="s">
        <v>22</v>
      </c>
      <c r="D74" s="86"/>
      <c r="E74" s="86"/>
      <c r="F74" s="86"/>
      <c r="G74" s="72"/>
      <c r="H74" s="73"/>
      <c r="I74" s="31">
        <f>SUM(I75:I111)</f>
        <v>67134.866230000014</v>
      </c>
    </row>
    <row r="75" spans="1:9" s="60" customFormat="1" ht="33.75" x14ac:dyDescent="0.2">
      <c r="A75" s="15">
        <v>50</v>
      </c>
      <c r="B75" s="21" t="s">
        <v>69</v>
      </c>
      <c r="C75" s="25" t="s">
        <v>53</v>
      </c>
      <c r="D75" s="61" t="s">
        <v>40</v>
      </c>
      <c r="E75" s="7" t="s">
        <v>13</v>
      </c>
      <c r="F75" s="22" t="s">
        <v>44</v>
      </c>
      <c r="G75" s="22" t="s">
        <v>187</v>
      </c>
      <c r="H75" s="23" t="s">
        <v>26</v>
      </c>
      <c r="I75" s="37">
        <v>22.1</v>
      </c>
    </row>
    <row r="76" spans="1:9" s="60" customFormat="1" ht="33.75" x14ac:dyDescent="0.2">
      <c r="A76" s="15">
        <v>51</v>
      </c>
      <c r="B76" s="15" t="s">
        <v>55</v>
      </c>
      <c r="C76" s="56" t="s">
        <v>50</v>
      </c>
      <c r="D76" s="19" t="s">
        <v>51</v>
      </c>
      <c r="E76" s="11" t="s">
        <v>13</v>
      </c>
      <c r="F76" s="11" t="s">
        <v>44</v>
      </c>
      <c r="G76" s="15" t="s">
        <v>182</v>
      </c>
      <c r="H76" s="17" t="s">
        <v>4</v>
      </c>
      <c r="I76" s="35">
        <v>487</v>
      </c>
    </row>
    <row r="77" spans="1:9" s="60" customFormat="1" ht="33.75" x14ac:dyDescent="0.2">
      <c r="A77" s="15">
        <v>52</v>
      </c>
      <c r="B77" s="21" t="s">
        <v>121</v>
      </c>
      <c r="C77" s="59" t="s">
        <v>122</v>
      </c>
      <c r="D77" s="25" t="s">
        <v>123</v>
      </c>
      <c r="E77" s="7" t="s">
        <v>13</v>
      </c>
      <c r="F77" s="7" t="s">
        <v>44</v>
      </c>
      <c r="G77" s="21" t="s">
        <v>188</v>
      </c>
      <c r="H77" s="24" t="s">
        <v>4</v>
      </c>
      <c r="I77" s="35">
        <v>632.08000000000004</v>
      </c>
    </row>
    <row r="78" spans="1:9" s="60" customFormat="1" ht="22.5" x14ac:dyDescent="0.2">
      <c r="A78" s="15">
        <v>53</v>
      </c>
      <c r="B78" s="21" t="s">
        <v>70</v>
      </c>
      <c r="C78" s="25" t="s">
        <v>67</v>
      </c>
      <c r="D78" s="63" t="s">
        <v>71</v>
      </c>
      <c r="E78" s="7" t="s">
        <v>72</v>
      </c>
      <c r="F78" s="22" t="s">
        <v>44</v>
      </c>
      <c r="G78" s="26" t="s">
        <v>189</v>
      </c>
      <c r="H78" s="24" t="s">
        <v>21</v>
      </c>
      <c r="I78" s="33">
        <v>8804.4320000000007</v>
      </c>
    </row>
    <row r="79" spans="1:9" s="43" customFormat="1" ht="56.25" x14ac:dyDescent="0.2">
      <c r="A79" s="15">
        <v>54</v>
      </c>
      <c r="B79" s="26" t="s">
        <v>322</v>
      </c>
      <c r="C79" s="63" t="s">
        <v>265</v>
      </c>
      <c r="D79" s="63" t="s">
        <v>264</v>
      </c>
      <c r="E79" s="22" t="s">
        <v>13</v>
      </c>
      <c r="F79" s="22" t="s">
        <v>262</v>
      </c>
      <c r="G79" s="22" t="s">
        <v>263</v>
      </c>
      <c r="H79" s="27" t="s">
        <v>138</v>
      </c>
      <c r="I79" s="35">
        <f>150+350</f>
        <v>500</v>
      </c>
    </row>
    <row r="80" spans="1:9" s="43" customFormat="1" ht="56.25" x14ac:dyDescent="0.2">
      <c r="A80" s="15">
        <v>55</v>
      </c>
      <c r="B80" s="26" t="s">
        <v>325</v>
      </c>
      <c r="C80" s="63" t="s">
        <v>19</v>
      </c>
      <c r="D80" s="63" t="s">
        <v>266</v>
      </c>
      <c r="E80" s="22" t="s">
        <v>11</v>
      </c>
      <c r="F80" s="22" t="s">
        <v>160</v>
      </c>
      <c r="G80" s="22" t="s">
        <v>267</v>
      </c>
      <c r="H80" s="27" t="s">
        <v>4</v>
      </c>
      <c r="I80" s="35">
        <v>3000</v>
      </c>
    </row>
    <row r="81" spans="1:9" s="43" customFormat="1" ht="56.25" x14ac:dyDescent="0.2">
      <c r="A81" s="15">
        <v>56</v>
      </c>
      <c r="B81" s="26" t="s">
        <v>326</v>
      </c>
      <c r="C81" s="63" t="s">
        <v>19</v>
      </c>
      <c r="D81" s="63" t="s">
        <v>273</v>
      </c>
      <c r="E81" s="22" t="s">
        <v>11</v>
      </c>
      <c r="F81" s="22" t="s">
        <v>272</v>
      </c>
      <c r="G81" s="22" t="s">
        <v>271</v>
      </c>
      <c r="H81" s="27" t="s">
        <v>4</v>
      </c>
      <c r="I81" s="35">
        <v>6000</v>
      </c>
    </row>
    <row r="82" spans="1:9" s="43" customFormat="1" ht="56.25" x14ac:dyDescent="0.2">
      <c r="A82" s="15">
        <v>57</v>
      </c>
      <c r="B82" s="26" t="s">
        <v>300</v>
      </c>
      <c r="C82" s="63" t="s">
        <v>268</v>
      </c>
      <c r="D82" s="63" t="s">
        <v>269</v>
      </c>
      <c r="E82" s="22" t="s">
        <v>13</v>
      </c>
      <c r="F82" s="22" t="s">
        <v>270</v>
      </c>
      <c r="G82" s="22" t="s">
        <v>323</v>
      </c>
      <c r="H82" s="27" t="s">
        <v>4</v>
      </c>
      <c r="I82" s="35">
        <v>174</v>
      </c>
    </row>
    <row r="83" spans="1:9" s="43" customFormat="1" ht="56.25" x14ac:dyDescent="0.2">
      <c r="A83" s="15">
        <v>58</v>
      </c>
      <c r="B83" s="26" t="s">
        <v>320</v>
      </c>
      <c r="C83" s="63" t="s">
        <v>235</v>
      </c>
      <c r="D83" s="63" t="s">
        <v>259</v>
      </c>
      <c r="E83" s="22" t="s">
        <v>13</v>
      </c>
      <c r="F83" s="22" t="s">
        <v>260</v>
      </c>
      <c r="G83" s="22" t="s">
        <v>261</v>
      </c>
      <c r="H83" s="27" t="s">
        <v>17</v>
      </c>
      <c r="I83" s="35">
        <v>1540</v>
      </c>
    </row>
    <row r="84" spans="1:9" s="43" customFormat="1" ht="67.5" x14ac:dyDescent="0.2">
      <c r="A84" s="15">
        <v>59</v>
      </c>
      <c r="B84" s="26" t="s">
        <v>332</v>
      </c>
      <c r="C84" s="63" t="s">
        <v>235</v>
      </c>
      <c r="D84" s="63" t="s">
        <v>331</v>
      </c>
      <c r="E84" s="22" t="s">
        <v>13</v>
      </c>
      <c r="F84" s="22" t="s">
        <v>329</v>
      </c>
      <c r="G84" s="22" t="s">
        <v>330</v>
      </c>
      <c r="H84" s="27" t="s">
        <v>17</v>
      </c>
      <c r="I84" s="35">
        <v>5467.1289999999999</v>
      </c>
    </row>
    <row r="85" spans="1:9" s="43" customFormat="1" ht="45" x14ac:dyDescent="0.2">
      <c r="A85" s="15">
        <v>60</v>
      </c>
      <c r="B85" s="26" t="s">
        <v>328</v>
      </c>
      <c r="C85" s="63" t="s">
        <v>27</v>
      </c>
      <c r="D85" s="63" t="s">
        <v>281</v>
      </c>
      <c r="E85" s="22" t="s">
        <v>13</v>
      </c>
      <c r="F85" s="22" t="s">
        <v>282</v>
      </c>
      <c r="G85" s="22" t="s">
        <v>283</v>
      </c>
      <c r="H85" s="27" t="s">
        <v>17</v>
      </c>
      <c r="I85" s="35">
        <v>170</v>
      </c>
    </row>
    <row r="86" spans="1:9" s="43" customFormat="1" ht="45" x14ac:dyDescent="0.2">
      <c r="A86" s="15">
        <v>61</v>
      </c>
      <c r="B86" s="26" t="s">
        <v>321</v>
      </c>
      <c r="C86" s="63" t="s">
        <v>27</v>
      </c>
      <c r="D86" s="63" t="s">
        <v>255</v>
      </c>
      <c r="E86" s="22" t="s">
        <v>13</v>
      </c>
      <c r="F86" s="22" t="s">
        <v>150</v>
      </c>
      <c r="G86" s="22" t="s">
        <v>256</v>
      </c>
      <c r="H86" s="27" t="s">
        <v>17</v>
      </c>
      <c r="I86" s="35">
        <f>3000+1874.355+14070.645</f>
        <v>18945</v>
      </c>
    </row>
    <row r="87" spans="1:9" s="43" customFormat="1" ht="56.25" x14ac:dyDescent="0.2">
      <c r="A87" s="15">
        <v>62</v>
      </c>
      <c r="B87" s="26" t="s">
        <v>335</v>
      </c>
      <c r="C87" s="63" t="s">
        <v>180</v>
      </c>
      <c r="D87" s="63" t="s">
        <v>333</v>
      </c>
      <c r="E87" s="22" t="s">
        <v>13</v>
      </c>
      <c r="F87" s="22" t="s">
        <v>336</v>
      </c>
      <c r="G87" s="22" t="s">
        <v>334</v>
      </c>
      <c r="H87" s="23" t="s">
        <v>194</v>
      </c>
      <c r="I87" s="35">
        <v>84.5</v>
      </c>
    </row>
    <row r="88" spans="1:9" s="43" customFormat="1" ht="56.25" x14ac:dyDescent="0.2">
      <c r="A88" s="15">
        <v>63</v>
      </c>
      <c r="B88" s="26" t="s">
        <v>319</v>
      </c>
      <c r="C88" s="63" t="s">
        <v>252</v>
      </c>
      <c r="D88" s="63" t="s">
        <v>251</v>
      </c>
      <c r="E88" s="11" t="s">
        <v>13</v>
      </c>
      <c r="F88" s="22" t="s">
        <v>102</v>
      </c>
      <c r="G88" s="22" t="s">
        <v>318</v>
      </c>
      <c r="H88" s="27" t="s">
        <v>20</v>
      </c>
      <c r="I88" s="35">
        <v>2450</v>
      </c>
    </row>
    <row r="89" spans="1:9" s="43" customFormat="1" ht="45" x14ac:dyDescent="0.2">
      <c r="A89" s="15">
        <v>64</v>
      </c>
      <c r="B89" s="26" t="s">
        <v>361</v>
      </c>
      <c r="C89" s="63" t="s">
        <v>337</v>
      </c>
      <c r="D89" s="63" t="s">
        <v>338</v>
      </c>
      <c r="E89" s="11" t="s">
        <v>13</v>
      </c>
      <c r="F89" s="22" t="s">
        <v>339</v>
      </c>
      <c r="G89" s="22" t="s">
        <v>340</v>
      </c>
      <c r="H89" s="27" t="s">
        <v>20</v>
      </c>
      <c r="I89" s="35">
        <v>110</v>
      </c>
    </row>
    <row r="90" spans="1:9" s="43" customFormat="1" ht="56.25" x14ac:dyDescent="0.2">
      <c r="A90" s="15">
        <v>65</v>
      </c>
      <c r="B90" s="26" t="s">
        <v>327</v>
      </c>
      <c r="C90" s="63" t="s">
        <v>12</v>
      </c>
      <c r="D90" s="63" t="s">
        <v>278</v>
      </c>
      <c r="E90" s="7" t="s">
        <v>11</v>
      </c>
      <c r="F90" s="22" t="s">
        <v>279</v>
      </c>
      <c r="G90" s="22" t="s">
        <v>280</v>
      </c>
      <c r="H90" s="27" t="s">
        <v>21</v>
      </c>
      <c r="I90" s="35">
        <v>3700</v>
      </c>
    </row>
    <row r="91" spans="1:9" s="43" customFormat="1" ht="67.5" x14ac:dyDescent="0.2">
      <c r="A91" s="15">
        <v>66</v>
      </c>
      <c r="B91" s="21" t="s">
        <v>362</v>
      </c>
      <c r="C91" s="63" t="s">
        <v>174</v>
      </c>
      <c r="D91" s="63" t="s">
        <v>175</v>
      </c>
      <c r="E91" s="11" t="s">
        <v>13</v>
      </c>
      <c r="F91" s="22" t="s">
        <v>102</v>
      </c>
      <c r="G91" s="22" t="s">
        <v>317</v>
      </c>
      <c r="H91" s="27" t="s">
        <v>18</v>
      </c>
      <c r="I91" s="37">
        <v>600</v>
      </c>
    </row>
    <row r="92" spans="1:9" s="60" customFormat="1" ht="22.5" x14ac:dyDescent="0.2">
      <c r="A92" s="15">
        <v>67</v>
      </c>
      <c r="B92" s="15" t="s">
        <v>38</v>
      </c>
      <c r="C92" s="19" t="s">
        <v>56</v>
      </c>
      <c r="D92" s="61" t="s">
        <v>43</v>
      </c>
      <c r="E92" s="11" t="s">
        <v>13</v>
      </c>
      <c r="F92" s="11" t="s">
        <v>44</v>
      </c>
      <c r="G92" s="11" t="s">
        <v>190</v>
      </c>
      <c r="H92" s="17" t="s">
        <v>4</v>
      </c>
      <c r="I92" s="35">
        <v>285.18</v>
      </c>
    </row>
    <row r="93" spans="1:9" s="60" customFormat="1" ht="22.5" x14ac:dyDescent="0.2">
      <c r="A93" s="15">
        <v>68</v>
      </c>
      <c r="B93" s="15" t="s">
        <v>37</v>
      </c>
      <c r="C93" s="56" t="s">
        <v>41</v>
      </c>
      <c r="D93" s="61" t="s">
        <v>39</v>
      </c>
      <c r="E93" s="11" t="s">
        <v>13</v>
      </c>
      <c r="F93" s="11" t="s">
        <v>44</v>
      </c>
      <c r="G93" s="15" t="s">
        <v>191</v>
      </c>
      <c r="H93" s="17" t="s">
        <v>26</v>
      </c>
      <c r="I93" s="35">
        <v>241.11</v>
      </c>
    </row>
    <row r="94" spans="1:9" s="60" customFormat="1" ht="22.5" x14ac:dyDescent="0.2">
      <c r="A94" s="15">
        <v>69</v>
      </c>
      <c r="B94" s="11" t="s">
        <v>74</v>
      </c>
      <c r="C94" s="19" t="s">
        <v>73</v>
      </c>
      <c r="D94" s="19" t="s">
        <v>75</v>
      </c>
      <c r="E94" s="7" t="s">
        <v>13</v>
      </c>
      <c r="F94" s="7" t="s">
        <v>44</v>
      </c>
      <c r="G94" s="21" t="s">
        <v>191</v>
      </c>
      <c r="H94" s="24" t="s">
        <v>26</v>
      </c>
      <c r="I94" s="33">
        <v>230.8</v>
      </c>
    </row>
    <row r="95" spans="1:9" s="60" customFormat="1" ht="22.5" x14ac:dyDescent="0.2">
      <c r="A95" s="15">
        <v>70</v>
      </c>
      <c r="B95" s="11" t="s">
        <v>74</v>
      </c>
      <c r="C95" s="19" t="s">
        <v>351</v>
      </c>
      <c r="D95" s="19" t="s">
        <v>352</v>
      </c>
      <c r="E95" s="7" t="s">
        <v>13</v>
      </c>
      <c r="F95" s="7" t="s">
        <v>44</v>
      </c>
      <c r="G95" s="21" t="s">
        <v>191</v>
      </c>
      <c r="H95" s="24" t="s">
        <v>26</v>
      </c>
      <c r="I95" s="33">
        <v>8.4</v>
      </c>
    </row>
    <row r="96" spans="1:9" ht="22.5" x14ac:dyDescent="0.2">
      <c r="A96" s="15">
        <v>71</v>
      </c>
      <c r="B96" s="7" t="s">
        <v>76</v>
      </c>
      <c r="C96" s="25" t="s">
        <v>49</v>
      </c>
      <c r="D96" s="25" t="s">
        <v>77</v>
      </c>
      <c r="E96" s="7" t="s">
        <v>13</v>
      </c>
      <c r="F96" s="7" t="s">
        <v>44</v>
      </c>
      <c r="G96" s="7" t="s">
        <v>188</v>
      </c>
      <c r="H96" s="9" t="s">
        <v>26</v>
      </c>
      <c r="I96" s="33">
        <v>39</v>
      </c>
    </row>
    <row r="97" spans="1:9" ht="33.75" x14ac:dyDescent="0.2">
      <c r="A97" s="15">
        <v>72</v>
      </c>
      <c r="B97" s="7" t="s">
        <v>78</v>
      </c>
      <c r="C97" s="19" t="s">
        <v>58</v>
      </c>
      <c r="D97" s="25" t="s">
        <v>80</v>
      </c>
      <c r="E97" s="7" t="s">
        <v>13</v>
      </c>
      <c r="F97" s="7" t="s">
        <v>44</v>
      </c>
      <c r="G97" s="7" t="s">
        <v>189</v>
      </c>
      <c r="H97" s="24" t="s">
        <v>18</v>
      </c>
      <c r="I97" s="33">
        <v>175.5</v>
      </c>
    </row>
    <row r="98" spans="1:9" ht="22.5" x14ac:dyDescent="0.2">
      <c r="A98" s="15">
        <v>73</v>
      </c>
      <c r="B98" s="7" t="s">
        <v>192</v>
      </c>
      <c r="C98" s="59" t="s">
        <v>193</v>
      </c>
      <c r="D98" s="25" t="s">
        <v>77</v>
      </c>
      <c r="E98" s="7" t="s">
        <v>13</v>
      </c>
      <c r="F98" s="7" t="s">
        <v>44</v>
      </c>
      <c r="G98" s="7" t="s">
        <v>189</v>
      </c>
      <c r="H98" s="9" t="s">
        <v>26</v>
      </c>
      <c r="I98" s="33">
        <v>110.5</v>
      </c>
    </row>
    <row r="99" spans="1:9" ht="33.75" x14ac:dyDescent="0.2">
      <c r="A99" s="15">
        <v>74</v>
      </c>
      <c r="B99" s="7" t="s">
        <v>79</v>
      </c>
      <c r="C99" s="25" t="s">
        <v>68</v>
      </c>
      <c r="D99" s="25" t="s">
        <v>81</v>
      </c>
      <c r="E99" s="7" t="s">
        <v>13</v>
      </c>
      <c r="F99" s="7" t="s">
        <v>44</v>
      </c>
      <c r="G99" s="7" t="s">
        <v>189</v>
      </c>
      <c r="H99" s="9" t="s">
        <v>26</v>
      </c>
      <c r="I99" s="33">
        <v>51.2</v>
      </c>
    </row>
    <row r="100" spans="1:9" ht="33.75" x14ac:dyDescent="0.2">
      <c r="A100" s="15">
        <v>75</v>
      </c>
      <c r="B100" s="11" t="s">
        <v>64</v>
      </c>
      <c r="C100" s="19" t="s">
        <v>42</v>
      </c>
      <c r="D100" s="19" t="s">
        <v>65</v>
      </c>
      <c r="E100" s="11" t="s">
        <v>13</v>
      </c>
      <c r="F100" s="11" t="s">
        <v>44</v>
      </c>
      <c r="G100" s="7" t="s">
        <v>189</v>
      </c>
      <c r="H100" s="12" t="s">
        <v>26</v>
      </c>
      <c r="I100" s="35">
        <v>158.98400000000001</v>
      </c>
    </row>
    <row r="101" spans="1:9" ht="22.5" x14ac:dyDescent="0.2">
      <c r="A101" s="15">
        <v>76</v>
      </c>
      <c r="B101" s="7" t="s">
        <v>95</v>
      </c>
      <c r="C101" s="25" t="s">
        <v>97</v>
      </c>
      <c r="D101" s="25" t="s">
        <v>96</v>
      </c>
      <c r="E101" s="11" t="s">
        <v>13</v>
      </c>
      <c r="F101" s="11" t="s">
        <v>44</v>
      </c>
      <c r="G101" s="7" t="s">
        <v>189</v>
      </c>
      <c r="H101" s="12" t="s">
        <v>26</v>
      </c>
      <c r="I101" s="33">
        <v>70.25</v>
      </c>
    </row>
    <row r="102" spans="1:9" ht="22.5" x14ac:dyDescent="0.2">
      <c r="A102" s="15">
        <v>77</v>
      </c>
      <c r="B102" s="7" t="s">
        <v>91</v>
      </c>
      <c r="C102" s="59" t="s">
        <v>98</v>
      </c>
      <c r="D102" s="25" t="s">
        <v>94</v>
      </c>
      <c r="E102" s="11" t="s">
        <v>13</v>
      </c>
      <c r="F102" s="11" t="s">
        <v>44</v>
      </c>
      <c r="G102" s="7" t="s">
        <v>189</v>
      </c>
      <c r="H102" s="12" t="s">
        <v>26</v>
      </c>
      <c r="I102" s="33">
        <v>37.799999999999997</v>
      </c>
    </row>
    <row r="103" spans="1:9" ht="45" x14ac:dyDescent="0.2">
      <c r="A103" s="15">
        <v>78</v>
      </c>
      <c r="B103" s="7" t="s">
        <v>92</v>
      </c>
      <c r="C103" s="19" t="s">
        <v>99</v>
      </c>
      <c r="D103" s="25" t="s">
        <v>93</v>
      </c>
      <c r="E103" s="11" t="s">
        <v>13</v>
      </c>
      <c r="F103" s="11" t="s">
        <v>44</v>
      </c>
      <c r="G103" s="7" t="s">
        <v>189</v>
      </c>
      <c r="H103" s="12" t="s">
        <v>26</v>
      </c>
      <c r="I103" s="33">
        <v>21.4</v>
      </c>
    </row>
    <row r="104" spans="1:9" s="43" customFormat="1" ht="22.5" x14ac:dyDescent="0.2">
      <c r="A104" s="15">
        <v>79</v>
      </c>
      <c r="B104" s="22" t="s">
        <v>124</v>
      </c>
      <c r="C104" s="63" t="s">
        <v>30</v>
      </c>
      <c r="D104" s="63" t="s">
        <v>125</v>
      </c>
      <c r="E104" s="11" t="s">
        <v>13</v>
      </c>
      <c r="F104" s="11" t="s">
        <v>44</v>
      </c>
      <c r="G104" s="22" t="s">
        <v>144</v>
      </c>
      <c r="H104" s="23" t="s">
        <v>26</v>
      </c>
      <c r="I104" s="37">
        <v>115.855</v>
      </c>
    </row>
    <row r="105" spans="1:9" s="43" customFormat="1" ht="22.5" x14ac:dyDescent="0.2">
      <c r="A105" s="15">
        <v>80</v>
      </c>
      <c r="B105" s="22" t="s">
        <v>120</v>
      </c>
      <c r="C105" s="19" t="s">
        <v>100</v>
      </c>
      <c r="D105" s="63" t="s">
        <v>155</v>
      </c>
      <c r="E105" s="22" t="s">
        <v>13</v>
      </c>
      <c r="F105" s="11" t="s">
        <v>44</v>
      </c>
      <c r="G105" s="22" t="s">
        <v>156</v>
      </c>
      <c r="H105" s="23" t="s">
        <v>4</v>
      </c>
      <c r="I105" s="37">
        <v>538.70000000000005</v>
      </c>
    </row>
    <row r="106" spans="1:9" s="43" customFormat="1" ht="67.5" x14ac:dyDescent="0.2">
      <c r="A106" s="15">
        <v>81</v>
      </c>
      <c r="B106" s="78" t="s">
        <v>344</v>
      </c>
      <c r="C106" s="79" t="s">
        <v>32</v>
      </c>
      <c r="D106" s="79" t="s">
        <v>358</v>
      </c>
      <c r="E106" s="22" t="s">
        <v>13</v>
      </c>
      <c r="F106" s="22" t="s">
        <v>253</v>
      </c>
      <c r="G106" s="22" t="s">
        <v>254</v>
      </c>
      <c r="H106" s="23" t="s">
        <v>4</v>
      </c>
      <c r="I106" s="35">
        <v>8720.5625899999995</v>
      </c>
    </row>
    <row r="107" spans="1:9" s="43" customFormat="1" ht="67.5" x14ac:dyDescent="0.2">
      <c r="A107" s="15">
        <v>82</v>
      </c>
      <c r="B107" s="22" t="s">
        <v>345</v>
      </c>
      <c r="C107" s="63" t="s">
        <v>32</v>
      </c>
      <c r="D107" s="63" t="s">
        <v>359</v>
      </c>
      <c r="E107" s="22" t="s">
        <v>13</v>
      </c>
      <c r="F107" s="22" t="s">
        <v>253</v>
      </c>
      <c r="G107" s="22" t="s">
        <v>245</v>
      </c>
      <c r="H107" s="77" t="s">
        <v>4</v>
      </c>
      <c r="I107" s="35">
        <v>2450.4961199999998</v>
      </c>
    </row>
    <row r="108" spans="1:9" s="43" customFormat="1" ht="45" x14ac:dyDescent="0.2">
      <c r="A108" s="15">
        <v>83</v>
      </c>
      <c r="B108" s="22" t="s">
        <v>350</v>
      </c>
      <c r="C108" s="63" t="s">
        <v>32</v>
      </c>
      <c r="D108" s="63" t="s">
        <v>177</v>
      </c>
      <c r="E108" s="22" t="s">
        <v>13</v>
      </c>
      <c r="F108" s="22" t="s">
        <v>176</v>
      </c>
      <c r="G108" s="22" t="s">
        <v>324</v>
      </c>
      <c r="H108" s="23" t="s">
        <v>4</v>
      </c>
      <c r="I108" s="35">
        <v>480.88751999999999</v>
      </c>
    </row>
    <row r="109" spans="1:9" s="43" customFormat="1" ht="22.5" x14ac:dyDescent="0.2">
      <c r="A109" s="15">
        <v>84</v>
      </c>
      <c r="B109" s="22" t="s">
        <v>341</v>
      </c>
      <c r="C109" s="63" t="s">
        <v>101</v>
      </c>
      <c r="D109" s="63" t="s">
        <v>342</v>
      </c>
      <c r="E109" s="22" t="s">
        <v>13</v>
      </c>
      <c r="F109" s="11" t="s">
        <v>44</v>
      </c>
      <c r="G109" s="22" t="s">
        <v>343</v>
      </c>
      <c r="H109" s="23" t="s">
        <v>20</v>
      </c>
      <c r="I109" s="35">
        <v>609</v>
      </c>
    </row>
    <row r="110" spans="1:9" s="43" customFormat="1" ht="33.75" x14ac:dyDescent="0.2">
      <c r="A110" s="15">
        <v>85</v>
      </c>
      <c r="B110" s="22" t="s">
        <v>346</v>
      </c>
      <c r="C110" s="63" t="s">
        <v>347</v>
      </c>
      <c r="D110" s="63" t="s">
        <v>348</v>
      </c>
      <c r="E110" s="22" t="s">
        <v>13</v>
      </c>
      <c r="F110" s="22" t="s">
        <v>44</v>
      </c>
      <c r="G110" s="22" t="s">
        <v>349</v>
      </c>
      <c r="H110" s="12" t="s">
        <v>17</v>
      </c>
      <c r="I110" s="37">
        <v>2.5</v>
      </c>
    </row>
    <row r="111" spans="1:9" s="43" customFormat="1" ht="22.5" x14ac:dyDescent="0.2">
      <c r="A111" s="15">
        <v>86</v>
      </c>
      <c r="B111" s="22" t="s">
        <v>353</v>
      </c>
      <c r="C111" s="63" t="s">
        <v>354</v>
      </c>
      <c r="D111" s="63" t="s">
        <v>355</v>
      </c>
      <c r="E111" s="22" t="s">
        <v>13</v>
      </c>
      <c r="F111" s="22" t="s">
        <v>44</v>
      </c>
      <c r="G111" s="22" t="s">
        <v>356</v>
      </c>
      <c r="H111" s="12" t="s">
        <v>31</v>
      </c>
      <c r="I111" s="37">
        <v>100.5</v>
      </c>
    </row>
    <row r="113" spans="1:9" ht="21.75" customHeight="1" x14ac:dyDescent="0.2">
      <c r="A113" s="72"/>
      <c r="B113" s="72"/>
      <c r="C113" s="20" t="s">
        <v>23</v>
      </c>
      <c r="D113" s="44" t="s">
        <v>204</v>
      </c>
      <c r="E113" s="72"/>
      <c r="F113" s="72"/>
      <c r="G113" s="72"/>
      <c r="H113" s="76"/>
      <c r="I113" s="16">
        <f>I3+I20+I42+I51+I55+I61+I74</f>
        <v>316056.56623</v>
      </c>
    </row>
  </sheetData>
  <mergeCells count="16">
    <mergeCell ref="C74:F74"/>
    <mergeCell ref="C61:F61"/>
    <mergeCell ref="C42:F42"/>
    <mergeCell ref="C67:F67"/>
    <mergeCell ref="C62:F62"/>
    <mergeCell ref="C20:F20"/>
    <mergeCell ref="C58:F58"/>
    <mergeCell ref="C55:F55"/>
    <mergeCell ref="C51:F51"/>
    <mergeCell ref="C56:F56"/>
    <mergeCell ref="C17:F17"/>
    <mergeCell ref="A1:I1"/>
    <mergeCell ref="C3:D3"/>
    <mergeCell ref="C4:F4"/>
    <mergeCell ref="C9:G9"/>
    <mergeCell ref="C15:F15"/>
  </mergeCells>
  <phoneticPr fontId="0" type="noConversion"/>
  <pageMargins left="0.39370078740157483" right="0.39370078740157483" top="0.51181102362204722" bottom="0.43307086614173229" header="0" footer="0.19685039370078741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Курганова</dc:creator>
  <cp:lastModifiedBy>Иванов Константин Владимирович</cp:lastModifiedBy>
  <cp:lastPrinted>2020-02-05T05:20:54Z</cp:lastPrinted>
  <dcterms:created xsi:type="dcterms:W3CDTF">2004-02-25T04:20:34Z</dcterms:created>
  <dcterms:modified xsi:type="dcterms:W3CDTF">2025-02-14T02:22:13Z</dcterms:modified>
</cp:coreProperties>
</file>