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700" tabRatio="601"/>
  </bookViews>
  <sheets>
    <sheet name="Лист1" sheetId="1" r:id="rId1"/>
  </sheets>
  <definedNames>
    <definedName name="_xlnm.Print_Titles" localSheetId="0">Лист1!$3:$3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1" i="1" l="1"/>
  <c r="I76" i="1" l="1"/>
  <c r="I65" i="1" l="1"/>
  <c r="I70" i="1" l="1"/>
  <c r="I60" i="1"/>
  <c r="I68" i="1" l="1"/>
  <c r="I67" i="1" s="1"/>
  <c r="I64" i="1" s="1"/>
  <c r="I47" i="1" l="1"/>
  <c r="I53" i="1"/>
  <c r="I51" i="1" s="1"/>
  <c r="I27" i="1" l="1"/>
  <c r="I10" i="1"/>
  <c r="I5" i="1"/>
  <c r="I96" i="1"/>
  <c r="I87" i="1" s="1"/>
  <c r="I23" i="1" l="1"/>
  <c r="I18" i="1" l="1"/>
  <c r="I20" i="1" l="1"/>
  <c r="I16" i="1" l="1"/>
  <c r="I14" i="1"/>
  <c r="I4" i="1" l="1"/>
  <c r="I120" i="1" s="1"/>
</calcChain>
</file>

<file path=xl/sharedStrings.xml><?xml version="1.0" encoding="utf-8"?>
<sst xmlns="http://schemas.openxmlformats.org/spreadsheetml/2006/main" count="642" uniqueCount="363">
  <si>
    <t>Минобрнауки России</t>
  </si>
  <si>
    <t>Код по ГРНТИ</t>
  </si>
  <si>
    <t>НИР из средств Минобрнауки России</t>
  </si>
  <si>
    <t>НИР из средств бюджета субъекта федерации, местного бюджета</t>
  </si>
  <si>
    <t>34</t>
  </si>
  <si>
    <t>№ п/п</t>
  </si>
  <si>
    <t>Сроки проведения</t>
  </si>
  <si>
    <t>Руководитель</t>
  </si>
  <si>
    <t>Название темы</t>
  </si>
  <si>
    <t>Вид исследований</t>
  </si>
  <si>
    <t>Источник финансирования</t>
  </si>
  <si>
    <t>Фундаментальное</t>
  </si>
  <si>
    <t>д.ф.-м.н., с.н.с.
Буднев Н.М.</t>
  </si>
  <si>
    <t>д.б.н., проф.
Стом Д.И.</t>
  </si>
  <si>
    <t>Прикладное</t>
  </si>
  <si>
    <t>Зарубежные контракты</t>
  </si>
  <si>
    <t>д.х.н., проф.
Шмидт А.Ф.</t>
  </si>
  <si>
    <t>Внешний №НИР</t>
  </si>
  <si>
    <t>03</t>
  </si>
  <si>
    <t>04</t>
  </si>
  <si>
    <t>д.б.н.
Тимофеев М.А.</t>
  </si>
  <si>
    <t>31</t>
  </si>
  <si>
    <t>29</t>
  </si>
  <si>
    <t>НИР из средств российских хозяйствующих субъектов</t>
  </si>
  <si>
    <t>ИТОГО</t>
  </si>
  <si>
    <t>Гранты Российского научного фонда</t>
  </si>
  <si>
    <t>РНФ</t>
  </si>
  <si>
    <t>14</t>
  </si>
  <si>
    <t>к.и.н.
Липнина Е.А.</t>
  </si>
  <si>
    <t>110-16-907</t>
  </si>
  <si>
    <t>Социально-педагогическое сопровождение личности, оказавшейся в трудной жизненной ситуации</t>
  </si>
  <si>
    <t>к.пед.н., доц.
Федосова И.В.</t>
  </si>
  <si>
    <t>доц.
Байрамова С.И.</t>
  </si>
  <si>
    <t>16</t>
  </si>
  <si>
    <t>д.б.н., проф.
Матвеев А.Н.</t>
  </si>
  <si>
    <t>НИР из средств зарубежных источников</t>
  </si>
  <si>
    <t>НИР из средств иных внебюджетных российских источников финансирования и собственных средств вуза</t>
  </si>
  <si>
    <t>Собственные средства на выполнение НИР</t>
  </si>
  <si>
    <t>Средства спонсоров и других видов финансовой помощи на проведение НИР</t>
  </si>
  <si>
    <t>112-15-312</t>
  </si>
  <si>
    <t>112-08-011</t>
  </si>
  <si>
    <t>Математическая составляющая общего и профессионального образования</t>
  </si>
  <si>
    <t>Психолого-педагогические условия коррекции трудностей развития, обучения и социализации детей с ограниченными возможностями здоровья</t>
  </si>
  <si>
    <t>к.ф.-м.н., доц.
Дулатова З.А.</t>
  </si>
  <si>
    <t>к.психол.н., доц.
Зайцева О.Ю.</t>
  </si>
  <si>
    <t>Выращивание растений "Садовая терапия"</t>
  </si>
  <si>
    <t>Разные</t>
  </si>
  <si>
    <t>д.э.н., проф.
Архипкин О.В.</t>
  </si>
  <si>
    <t>Система экономического образования Байкальского региона</t>
  </si>
  <si>
    <t>Внебюджетные средства ИГУ</t>
  </si>
  <si>
    <t>06</t>
  </si>
  <si>
    <t>д.ф.-м.н., доц.
Семиров А.В.</t>
  </si>
  <si>
    <t>д.б.н., проф.
Огарков Б.Н.</t>
  </si>
  <si>
    <t>НИР по исследованию микробной деструкции проб строительных материалов взятых из мест биоповреждений объекта</t>
  </si>
  <si>
    <t>к.б.н.
Шатилина Ж.М.</t>
  </si>
  <si>
    <t>д.психол.н, доц.
Инденбаум Е.Л.</t>
  </si>
  <si>
    <t>Стипендии Президента Российской Федерации молодым ученым и аспирантам, осуществляющим перспективные научные исследования и разработки по приоритетным направлениям модернизации российской экономики</t>
  </si>
  <si>
    <t>Российские негосударственные фонды поддержки научной, научно-технической и инновационной деятельности</t>
  </si>
  <si>
    <t>111-16-401</t>
  </si>
  <si>
    <t>к.б.н.
Сизых С.В.</t>
  </si>
  <si>
    <t>ст.преп.
Липкина С.В.</t>
  </si>
  <si>
    <t>д.филос.н., проф.
Истомина О.Б.</t>
  </si>
  <si>
    <t>НИР в рамках проектной (конкурсной) части государственного задания Минобрнауки России в сфере научной деятельности.
Научные проекты, выполняемые научными коллективами исследовательских центров и (или) научных лабораторий вузов</t>
  </si>
  <si>
    <t>111-13-302</t>
  </si>
  <si>
    <t>к.филос.н.
Конопак И.А.</t>
  </si>
  <si>
    <t>Психологические и психофизиологические характеристики функциональных состояний студентов при разных условиях организации учебного процесса</t>
  </si>
  <si>
    <t>112-18-701</t>
  </si>
  <si>
    <t>к.геогр.н.
Сутырина Е.Н.</t>
  </si>
  <si>
    <t>Конференция "Современные тенденции и перспективы развития гидрометеорологии в России"</t>
  </si>
  <si>
    <t>Установление фундаментальных особенностей перспективной реакции Сузуки-Мияуры с доступными, но малореакционноспособными субстратами с использованием новых кинетических методов исследования</t>
  </si>
  <si>
    <t>112-19-304</t>
  </si>
  <si>
    <t>Проведение методических семинаров и научно-практических конференций, иных научных мероприятий кафедры психологии и педагогики дошкольного образования</t>
  </si>
  <si>
    <t>к.х.н.
Орел В.Б.</t>
  </si>
  <si>
    <t>к.ф.-м.н.
Танаев А.Б.</t>
  </si>
  <si>
    <t>к.пед.н., доц.
Пружинина М.В.</t>
  </si>
  <si>
    <t>111-14-308</t>
  </si>
  <si>
    <t>111-19-900</t>
  </si>
  <si>
    <t>НИР по физике, проводимые НИИ прикладной физики</t>
  </si>
  <si>
    <t>Фундаментальное Прикладное</t>
  </si>
  <si>
    <t>к.пед.н., доц.
Афанасьева Р.А.</t>
  </si>
  <si>
    <t>112-15-331</t>
  </si>
  <si>
    <t>НИР по педагогике</t>
  </si>
  <si>
    <t>112-18-201</t>
  </si>
  <si>
    <t>Проведение методических семинаров и научных конференций</t>
  </si>
  <si>
    <t>112-19-301</t>
  </si>
  <si>
    <t>112-19-303</t>
  </si>
  <si>
    <t>Проведение методических семинаров и научных конференций по теме "Социальные процессы в современном российском обществе"</t>
  </si>
  <si>
    <t>Проведение методических семинаров и научных конференций кафедры физкультурно-спортивных и медико-биологических дисциплин</t>
  </si>
  <si>
    <t>2020-2023</t>
  </si>
  <si>
    <t>Зарубежные гранты</t>
  </si>
  <si>
    <t>к.б.н.
Борвинская Е.В.</t>
  </si>
  <si>
    <t>Разработка подходов к использованию D-лактата для раннего определения патологических процессов, ассоциированных с бактериофлорой, у рыб в аквакультуре</t>
  </si>
  <si>
    <t>34, 87</t>
  </si>
  <si>
    <t>Проекты в рамках базовой части государственного задания Минобрнауки России в сфере научной деятельности. Инициативные научные проекты</t>
  </si>
  <si>
    <t>д.ф.-м.н., проф.
Фалалеев М.В.</t>
  </si>
  <si>
    <t>м.н.с.
Назарова А.А.</t>
  </si>
  <si>
    <t>к.б.н.
Аксёнов-Грибанов Д.В.</t>
  </si>
  <si>
    <t>СП-4063.2021.4</t>
  </si>
  <si>
    <t>СП-1847.2021.1</t>
  </si>
  <si>
    <t>Разработка вживляемого оптического биосенсора, чувствительного к антибиотикам тетрациклиновой группы</t>
  </si>
  <si>
    <t>Разработка высокоэффективных и экологичных палладиевых нанокатализаторов гидрирования промышленно важных соединений</t>
  </si>
  <si>
    <t>01.01.2021 - 31.12.2023</t>
  </si>
  <si>
    <t>01.01.2021 - 31.01.2023</t>
  </si>
  <si>
    <t>к.х.н.
Стеренчук Т.П.</t>
  </si>
  <si>
    <t>2021-2023</t>
  </si>
  <si>
    <t>Структурно-функциональные взаимодействия электродоактивных биопленок в микробных топливных и электролизных элементах</t>
  </si>
  <si>
    <t>Восточно-Сибирское Отделение Русского географического общества</t>
  </si>
  <si>
    <t>д.б.н., проф.
Пыжьянов С.В.</t>
  </si>
  <si>
    <t>Разработка трансдермальных лекарственных средств и биопрепаратов для терапии нейродегенеративных заболеваний на основе экстремофильных организмов озера Байкал и немодельных обитателей Байкальской природной территории (Лаборатория экспериментальной нейрофизиологии)</t>
  </si>
  <si>
    <t>Создание новых лабораторий в рамках реализации национального проекта «Наука и университеты»</t>
  </si>
  <si>
    <t>Развитие Института Конфуция на базе ИГУ</t>
  </si>
  <si>
    <t>2021-2025</t>
  </si>
  <si>
    <t>Соглашение б/н от 11.03.2021
(тема 110-21-702)</t>
  </si>
  <si>
    <t>Ляонинский университет, Китай</t>
  </si>
  <si>
    <t>28</t>
  </si>
  <si>
    <t>Поисковое</t>
  </si>
  <si>
    <t>Разработка подходов к оценке воздействия колебаний уровня озера Байкал на разнообразие, качественные и количественные показатели зообентоса и рыб литоральной и прибрежно-соровой зон</t>
  </si>
  <si>
    <t>111-12-303</t>
  </si>
  <si>
    <t>110-17-903</t>
  </si>
  <si>
    <t>112-19-309</t>
  </si>
  <si>
    <t>112-20-301</t>
  </si>
  <si>
    <t>Особые дети в современном мире: отношение, воспитание, обучение</t>
  </si>
  <si>
    <t>Проблемы лингвистики и лингводидактики</t>
  </si>
  <si>
    <t>112-19-308</t>
  </si>
  <si>
    <t>Проведение научно-методических мероприятий по технологическому и профессиональному образованию</t>
  </si>
  <si>
    <t>к.пед.н., доц.
Рогалева Е.В.</t>
  </si>
  <si>
    <t>к.филол.н., доц.
Носкова М.В.</t>
  </si>
  <si>
    <t>к.пед.н., доц.
Гладун Л.А.,
к.пед.н., доц.
Афанасьева Р.А.</t>
  </si>
  <si>
    <t>Гранты Правительства Российской Федерации на обеспечение развития материально-технической инфраструктуры в рамках реализации основного мероприятия "Развитие инфраструктуры научной, научно-технической деятельности (центров коллективного пользования, уникальных научных установок)" подпрограммы 5 "Инфраструктура научной, научно-технической и инновационной деятельности" государственной программы Российской Федерации "Научно-технологическое развитие Российской Федерации" в целях дооснащения современной инфраструктуры исследовательской деятельности, обеспечения ее доступности и роста эффективности ее использования</t>
  </si>
  <si>
    <t>Реализация мероприятий и выполнение работ по дооснащению Астрофизического комплекса МГУ-ИГУ, обеспечивающих развитие инфраструктуры исследовательской деятельности, повышения уровня её доступности и роста эффективности её использования</t>
  </si>
  <si>
    <t>к.ф.-м.н.
Букреев Д.А.</t>
  </si>
  <si>
    <t>Магнитоимпедансная томография - высокочувствительный метод комплексного исследования и экспресс-контроля объемного распределения магнитных свойств магнитомягких проводников</t>
  </si>
  <si>
    <t>13.01.2022-31.12.2023</t>
  </si>
  <si>
    <t>д.х.н., проф.
Белых Л.Б.</t>
  </si>
  <si>
    <t>Разработка Pd-P катализаторов прямого синтеза пероксида водорода</t>
  </si>
  <si>
    <t>д.соц.н.
Григоричев К.В.</t>
  </si>
  <si>
    <t>Демографические эффекты субурбанизации в сибирском регионе</t>
  </si>
  <si>
    <t>29.12.2021-31.12.2023</t>
  </si>
  <si>
    <t>05</t>
  </si>
  <si>
    <t>д.х.н., доц.
Суслов Д.С.</t>
  </si>
  <si>
    <t>Разработка метода синтеза катионных циклопентадиенильных комплексов палладия, изучение их структурных особенностей и химических свойств</t>
  </si>
  <si>
    <t>ООО «Иркутская нефтяная компания»</t>
  </si>
  <si>
    <t>Соглашение №20-64-47011 от 20.05.2020 (тема 110-20-602)</t>
  </si>
  <si>
    <t>Соглашение №22-22-00709 от 13.01.2022 (тема 110-22-601)</t>
  </si>
  <si>
    <t>Соглашение №22-23-00836 от 13.01.2022 (тема 110-22-602)</t>
  </si>
  <si>
    <t>Соглашение №22-28-00084 от 29.12.2021 (тема 110-22-603)</t>
  </si>
  <si>
    <t>Соглашение №22-23-00862 от 13.01.2022 (тема 110-22-604)</t>
  </si>
  <si>
    <t>Многокомпонентные исследования Вселенной в крупномасштабных экспериментах TAIGA и Baikal-GVD (Лаборатория информационных технологий и обработки данных физических экспериментов)</t>
  </si>
  <si>
    <t>Квантовохимические исследования в области химии ацетилена: новые вызовы и классические задачи (Лаборатория квантовохимического моделирования молекулярных систем)</t>
  </si>
  <si>
    <t>Биотехнологический потенциал Байкала – создание прорывных технологий и продуктов на основе генетических ресурсов уникальных эндемиков озера (Лаборатория стресс-физиологии и перспективных биотехнологий)</t>
  </si>
  <si>
    <t>Научные стипендии для студентов ИМИТ по программе искусственного интеллекта от ИСП РАН</t>
  </si>
  <si>
    <t>Институт системного программирования им. В.П. Иванникова РАН</t>
  </si>
  <si>
    <t>ООО "Иркутская нефтяная компания"</t>
  </si>
  <si>
    <t>2022-2023</t>
  </si>
  <si>
    <t>к.б.н.
Дроздова П.Б.</t>
  </si>
  <si>
    <t>Размер и структура геномов амфипод (Crustacea: Amphipoda) Байкальского региона как ключ к механизмам симпатрического и аллопатрического видообразования в озере Байкал</t>
  </si>
  <si>
    <t>2022-2024</t>
  </si>
  <si>
    <t>Соглашение №22-14-00128 от 12.05.2022 (тема 110-22-605)</t>
  </si>
  <si>
    <t>Соглашение №19-13-00051-П от 24.05.2022 (тема 110-22-606)</t>
  </si>
  <si>
    <t>Договор №21-54-12022\22 от 20.05.2022 (тема 110-21-401)</t>
  </si>
  <si>
    <t>Биотехнологический и агротехнологический потенциал трюфелевых и трюфелеподобных грибов и ассоциированных с ними микроорганизмов</t>
  </si>
  <si>
    <t>Сравнительный анализ неформальных практик интеграции внутренних и трансграничных мигрантов в современных сибирских региональных столицах (на примере Иркутска, Красноярска и Томска)</t>
  </si>
  <si>
    <t>29.07.2022-30.06.2025</t>
  </si>
  <si>
    <t>к.соц.н.
Тимошкин Д.О.</t>
  </si>
  <si>
    <t>Соглашение №22-78-10075 от 29.07.2022 (тема 110-22-608)</t>
  </si>
  <si>
    <t>Соглашение №22-76-10036 от 29.07.2022 (тема 110-22-607)</t>
  </si>
  <si>
    <t>к.ф.-м.н.
Перевалова И.А.</t>
  </si>
  <si>
    <t>Регистрация нейтрино в рамках Байкальского нейтринного проекта</t>
  </si>
  <si>
    <t>Поисковые научные исследования в рамках федерального проекта «Сохранение озера Байкал» национального проекта «Экология»</t>
  </si>
  <si>
    <t>Поддержка научных проектов в области исселедования нейтрино и астрофизики частиц в рамках государственной программы «Научно-технологическое развитие Российской Федерации»</t>
  </si>
  <si>
    <t>Договор о предоставлении гранта с РГО №18/2022-Р от 20.06.2022 (тема 110-22-906)</t>
  </si>
  <si>
    <t>Комплексная эколого-антропологическая экспедиция в верхнем течении р. Лена</t>
  </si>
  <si>
    <t>Служба по охране и использованию объектов животного мира Иркутской области</t>
  </si>
  <si>
    <t>112-22-101</t>
  </si>
  <si>
    <t>111-18-400</t>
  </si>
  <si>
    <t>проректор
по АХД и КС
Гагаров А.А.</t>
  </si>
  <si>
    <t>Доходы от деятельности биостанции</t>
  </si>
  <si>
    <t>112-21-311</t>
  </si>
  <si>
    <t>Конференции кафедры социальной педагогики и психологии Педагогического института</t>
  </si>
  <si>
    <t>Объем финансирования в 2023 году
(тыс.р.)</t>
  </si>
  <si>
    <t>Сведения по научно-исследовательским работам, выполненным  ФГБОУ ВО "ИГУ" в 2023 году</t>
  </si>
  <si>
    <t>объем финансирования НИР в 2023 году</t>
  </si>
  <si>
    <t>д.ф.-м.н., проф.
Аргучинцев А.В.</t>
  </si>
  <si>
    <t>с.н.с.
Бердникова Н.Е.</t>
  </si>
  <si>
    <t>Особенности микропластинчатых технологий сартанского периода Байкало-Енисейской Сибири и их место в верхнем палеолите Северной Азии</t>
  </si>
  <si>
    <t>Оптимальное управление составными системами с распределенными и сосредоточенными параметрами</t>
  </si>
  <si>
    <t>к.х.н., доц.
Курохтина А.А.</t>
  </si>
  <si>
    <t>Исследование механизмов реакций окислительного сочетания алкенов и алкинов с арилборными производными в присутствии палладиевых «безлигандных» каталитических систем</t>
  </si>
  <si>
    <t>Изучение палеолитических ансамблей коррадированных артефактов «макаровского пласта» долины р. Белой (Байкальская Сибирь): происхождение, хронометрия, техноморфология</t>
  </si>
  <si>
    <t>к.х.н.
Скитневская А.Д.</t>
  </si>
  <si>
    <t>Исследование эволюции электронных состояний с вакансиями внутренних уровней в гидратированных биомолекулах</t>
  </si>
  <si>
    <t>Соглашение №23-23-00035 от 17.01.2023 (тема 110-23-603)</t>
  </si>
  <si>
    <t>Соглашение №23-21-00296 от 17.01.2023 (тема 110-23-601)</t>
  </si>
  <si>
    <t>Соглашение №23-23-00485 от 17.01.2023 (тема 110-23-605)</t>
  </si>
  <si>
    <t>27</t>
  </si>
  <si>
    <t>Изучение процесса получения гидроксида магния из сырья Заказчика</t>
  </si>
  <si>
    <t>к.х.н.
Вильмс А.И.</t>
  </si>
  <si>
    <t>Соглашение №075-03-2023-036 от 16.01.2023 (код проекта: FZZE-2020-0024) (тема 091-20-111)</t>
  </si>
  <si>
    <t>Соглашение №075-03-2023-036 от 16.01.2023 (код проекта: FZZE-2020-0025) (тема 091-20-112)</t>
  </si>
  <si>
    <t>Соглашение №075-03-2023-036 от 16.01.2023 (код проекта: FZZE-2020-0026) (тема 091-20-113)</t>
  </si>
  <si>
    <t>Доп. соглашение к Соглашению №075-03-2023-036/1 от 27.02.2023 (код проекта: FZZE-2021-0013) (тема 091-21-114)</t>
  </si>
  <si>
    <t>Доп. соглашение к Соглашению №075-03-2023-036/3 от 04.04.2023 (код проекта: FZZE-2021-0012) (тема 091-21-115)</t>
  </si>
  <si>
    <t>2023-2025</t>
  </si>
  <si>
    <t>Соглашение №075-03-2023-036 от 16.01.2023 (код проекта: FZZE-2023-0006) (тема 091-23-101)</t>
  </si>
  <si>
    <t>Соглашение №075-03-2023-036 от 16.01.2023 (код проекта: FZZE-2023-0005) (тема 091-23-102)</t>
  </si>
  <si>
    <t>Соглашение №075-03-2023-036 от 16.01.2023 (код проекта: FZZE-2023-0004) (тема 091-23-103)</t>
  </si>
  <si>
    <t>Соглашение №075-03-2023-036 от 16.01.2023 (код проекта: FZZE-2023-0007) (тема 091-23-104)</t>
  </si>
  <si>
    <t>Динамика и вариабельность палеотехнологий в каменном веке Байкальской Сибири в контексте культурных традиций и адаптационных стратегий</t>
  </si>
  <si>
    <t>Междисциплинарные исследования в области астрофизики, физики космоса, солнечно-земных связей, радиофизики и геофизики на базе УНУ «Астрофизический комплекс МГУ-ИГУ» и «Байкальский глубоководный нейтринный телескоп Baikal-GVD»</t>
  </si>
  <si>
    <t>Исследование способов синтеза, строения, каталитических и физико-химических свойств Pd-, Ni- и Cr-содержащих соединений, наночастиц, функциональных полимерных и биметалических материалов</t>
  </si>
  <si>
    <t>Сообщества пелагиали озера Байкал: текущее состояние и прогнозируемые риски в свете глобальных климатических изменений и локального антропогенного воздействия</t>
  </si>
  <si>
    <t>Исследование взаимодействия металлов, фенольных соединений с гидрофитами в процессах фиторемедиации и рекуперации отходов</t>
  </si>
  <si>
    <t>Договор № 20-54-44012\22 от 16.01.2023 (тема 110-20-416)</t>
  </si>
  <si>
    <t>2020-2024</t>
  </si>
  <si>
    <t>2021-2024</t>
  </si>
  <si>
    <t>Соглашение №23-72-00016 от 12.04.2023 (тема 110-23-606)</t>
  </si>
  <si>
    <t>Астрофизический комплекс TAIGA -новые подходы к исследованию особенностей в спектре космических лучей в диапазоне энергий 0.1 – 1000 ПэВ</t>
  </si>
  <si>
    <t>110-23-901</t>
  </si>
  <si>
    <t>110-23-902</t>
  </si>
  <si>
    <t>Издание учебного пособия "Современная история Иркутской области: 1991-2021 гг."</t>
  </si>
  <si>
    <t>Образовательно-просветительские и научно- исследовательские проекты геологического направления для молодежи</t>
  </si>
  <si>
    <t>д.и.н., проф.
Зуляр Ю.А.</t>
  </si>
  <si>
    <t>АО «Саянскхимпласт»</t>
  </si>
  <si>
    <t>Долговременный экологический мониторинг озера Байкал «Точка №1»</t>
  </si>
  <si>
    <t>Фонд поддержки прикладных экологических разработок и исследований "Озеро Байкал"</t>
  </si>
  <si>
    <t>к.б.н.
Русановская О.О.</t>
  </si>
  <si>
    <t>111-23-801 (Договор № 12/52-02/23 от 01.02.2023)</t>
  </si>
  <si>
    <t>111-23-680 (Договор № 449-118(23) от 17.04.2023)</t>
  </si>
  <si>
    <t>Рекогносцировочные разведочные работы  по уточнению границ площади распространения археологических культурных остатков на сопредельной территории с границами площади ОАН «Стоянка Мальта-Мост 3»</t>
  </si>
  <si>
    <t>АО «Труд»</t>
  </si>
  <si>
    <t>110-22-902 (Договор с ИСП РАН б/н от 09.03.2022)</t>
  </si>
  <si>
    <t>Гранты Российского центра научной информации</t>
  </si>
  <si>
    <t>РЦНИ</t>
  </si>
  <si>
    <t>Соглашение №23-28-01527 от 24.01.2023 (тема 110-23-602)</t>
  </si>
  <si>
    <t>Соглашение №23-28-00381 от 23.01.2023 (тема 110-23-604)</t>
  </si>
  <si>
    <t>Микроэволюционные изменения адаптивных механизмов у эндемичных амфипод озера Байкал</t>
  </si>
  <si>
    <t>Соглашение №23-14-00165 от 15.05.2023 (тема 110-23-607)</t>
  </si>
  <si>
    <t>Доходы от использования конференц-зала п. Большие Коты</t>
  </si>
  <si>
    <t>2022-2025</t>
  </si>
  <si>
    <t>Оптимальное управление динамическими системами: модернизация образовательных программ на основе новых исследовательских результатов</t>
  </si>
  <si>
    <t>Благотворительный фонд Владимира Потанина</t>
  </si>
  <si>
    <t>к.филол.н, доц.
Бойко И.В.</t>
  </si>
  <si>
    <t>Фонд "Русский мир"</t>
  </si>
  <si>
    <t>Договор гранта № ГЮПР-0006/23 от 22.06.2023 (тема 110-23-906)</t>
  </si>
  <si>
    <t>Договор гранта № 2647Гр/I-051-23 от 04.07.2023 (тема 110-23-907)</t>
  </si>
  <si>
    <t>Подготовка и проведение занятий по русскому языку для монгольских школьников</t>
  </si>
  <si>
    <t>Тестирование эндемичных гидробионтов озера Байкал по отношению к загрязнению воды штаммом вируса DsCPV-1</t>
  </si>
  <si>
    <t>ФГБУН ИСиЭЖ СО РАН</t>
  </si>
  <si>
    <t>Соглашение №23-74-01077 от 08.08.2023 (тема 110-23-608)</t>
  </si>
  <si>
    <t>к.б.н.
Верещагина К.П.</t>
  </si>
  <si>
    <t>Потенциальное влияние тепловых волн на выживаемость и размерную структуру байкальских амфипод в свете проблемы глобальных климатических изменений</t>
  </si>
  <si>
    <t>Соглашение №23-78-01132 от 08.08.2023 (тема 110-23-609)</t>
  </si>
  <si>
    <t>к.и.н.
Уланов И.В.</t>
  </si>
  <si>
    <t>Заполняя лакуны: Древние культуры раннего железного века и раннего средневековья в Южном Приангарье</t>
  </si>
  <si>
    <t xml:space="preserve">Доп. соглашение к Соглашению №075-03-2023-036/6 от 08.08.2023 (код проекта: FZZE-2022-0001) (тема 091-22-116) </t>
  </si>
  <si>
    <t>Соглашение №075-15-2021-675 от 28.07.2021; Доп. соглашение № 075-15-2021-675/8 от 29.06.2023 (тема 500-21-651)</t>
  </si>
  <si>
    <t>Соглашение №ФОБ 02-3/42 от 28.03.2023 с доп.соглашением №1 от 09.10.2023 (тема 110-23-903)</t>
  </si>
  <si>
    <t>Договор гранта № ГЮПР-0038/23 от 22.09.2023 (тема 110-23-909)</t>
  </si>
  <si>
    <t>к.ф.-м.н.
Бернгардт О.И.</t>
  </si>
  <si>
    <t>Школа интеллектуального анализа экспериментальных данных</t>
  </si>
  <si>
    <t>20.05.2020-31.12.2023</t>
  </si>
  <si>
    <t>24.05.2022-31.12.2023</t>
  </si>
  <si>
    <t>12.05.2022-31.12.2024</t>
  </si>
  <si>
    <t>17.01.2023-31.12.2024</t>
  </si>
  <si>
    <t>24.01.2023-31.12.2024</t>
  </si>
  <si>
    <t>23.01.2023-31.12.2024</t>
  </si>
  <si>
    <t>12.04.2023-31.12.2026</t>
  </si>
  <si>
    <t>15.05.2023-31.12.2025</t>
  </si>
  <si>
    <t>08.08.2023-30.06.2025</t>
  </si>
  <si>
    <t>111-23-507</t>
  </si>
  <si>
    <t>Ведение государственного мониторинга и государственного кадастра объектов животного мира, в том числе большого баклана</t>
  </si>
  <si>
    <t>Исследование объектов растительного и животного мира, отнесенного к категории редких и исчезающих видов в окрестностях ручьев Левый и Правый Роговик</t>
  </si>
  <si>
    <t>111-23-506 (Договор на выполнение НИР от 03.08.2023)</t>
  </si>
  <si>
    <t>111-23-401
(Договор на выполнение НИР № 11 от 10.07.2023)</t>
  </si>
  <si>
    <t>111-23-103
(Договор на выполнение НИР № 4092/77-02/23 от 27.11.2023)</t>
  </si>
  <si>
    <t>д.соц.н.
Грабельных Т.И.</t>
  </si>
  <si>
    <t>Оценка социально-экономической ситуации и качества жизни населения в Усть-Кутском районе Иркутской области</t>
  </si>
  <si>
    <t>27.11.2023 - 31.03.2024</t>
  </si>
  <si>
    <t>21.11.2023-31.12.2024</t>
  </si>
  <si>
    <t>112-23-503
(Договор на выполнение НИР от 14.12.2023)</t>
  </si>
  <si>
    <t>ООО «Славное море»</t>
  </si>
  <si>
    <t>Гидробиологическое обследование акватории оз. Байкал в районе п. Выдрино</t>
  </si>
  <si>
    <t>14.12.2023 - 31.12.2024</t>
  </si>
  <si>
    <t>14.08.2023-01.03.2024</t>
  </si>
  <si>
    <t>04.07.2023 - 01.03.2024</t>
  </si>
  <si>
    <t>10.10.2023-31.03.2024</t>
  </si>
  <si>
    <t>01.02.2023-31.12.2023</t>
  </si>
  <si>
    <t>17.04.2023-31.12.2023</t>
  </si>
  <si>
    <t>20.06.2022-01.07.2023</t>
  </si>
  <si>
    <t>110-23-908</t>
  </si>
  <si>
    <t>Стипендиальная программа Совета финансового рынка</t>
  </si>
  <si>
    <t>04.09.2023 - 31.12.2023</t>
  </si>
  <si>
    <t>Договор гранта № ГЮПР-0063/23 от 30.11.2023 (тема 110-23-910)</t>
  </si>
  <si>
    <t>Модернизация экологических образовательных программ на основе практического опыта отраслевых компаний</t>
  </si>
  <si>
    <t>08.01.2024-30.06.2024</t>
  </si>
  <si>
    <t>к.географ.н.
Вологжина С.Ж.</t>
  </si>
  <si>
    <t>10.07.2023 - 31.12.2026</t>
  </si>
  <si>
    <t>д.б.н.
Фефелов И.В.</t>
  </si>
  <si>
    <t>111-23-501</t>
  </si>
  <si>
    <t>Ведение государственного мониторинга и государственного кадастра объектов животного мира, в части составления картографического материала</t>
  </si>
  <si>
    <t>05.09.2023-31.12.2023</t>
  </si>
  <si>
    <t>Договор № 27/2023/ФП-ММ от 26.04.2023 (тема 110-23-904)</t>
  </si>
  <si>
    <t>Фонд "История Отечества"</t>
  </si>
  <si>
    <t>26.04.2023- 31.12.2023</t>
  </si>
  <si>
    <t>к.ю.н.
Ганусенко И.В.</t>
  </si>
  <si>
    <t>Историко-правовой и социокультурный опыт исторического развития российской государственности</t>
  </si>
  <si>
    <t xml:space="preserve"> - </t>
  </si>
  <si>
    <t>110-16-905</t>
  </si>
  <si>
    <t>к.психол.н., доц.
Скорова Л.В.</t>
  </si>
  <si>
    <t>Развитие и образование личности в современном коммуникативном пространстве</t>
  </si>
  <si>
    <t>2016-2024</t>
  </si>
  <si>
    <t>2012-2024</t>
  </si>
  <si>
    <t>2013-2024</t>
  </si>
  <si>
    <t>110-16-906</t>
  </si>
  <si>
    <t>Коррекционно-развивающая и социально-трудовая направленность образования детей и подростков с ОВЗ в разных условиях</t>
  </si>
  <si>
    <t>2017-2024</t>
  </si>
  <si>
    <t>Стипендии участникам международного чемпионата ICPC в регионе Северная Евразия (ICPC NERC) - студентам ИГУ</t>
  </si>
  <si>
    <t>ООО «Техкомпания Хуавэй»</t>
  </si>
  <si>
    <t>Договор пожертвования №SPC3011RUS21092010133521 от 27.09.2021
(тема 110-21-905, 110-21-906)</t>
  </si>
  <si>
    <t>Ассоциация "НП РТС"</t>
  </si>
  <si>
    <t>2014-2024</t>
  </si>
  <si>
    <t>2018-2024</t>
  </si>
  <si>
    <t>2019-2024</t>
  </si>
  <si>
    <t>Физическое лицо</t>
  </si>
  <si>
    <t>2008-2024</t>
  </si>
  <si>
    <t>2015-2024</t>
  </si>
  <si>
    <t>112-19-302</t>
  </si>
  <si>
    <t>д.пед.н., проф.
Федотова Е.Л.</t>
  </si>
  <si>
    <t>112-23-301</t>
  </si>
  <si>
    <t>112-23-302</t>
  </si>
  <si>
    <t>112-23-401</t>
  </si>
  <si>
    <t>112-23-501</t>
  </si>
  <si>
    <t>112-23-601</t>
  </si>
  <si>
    <t>ФГБОУ ВО БГУ, ИИМК РАН; ФГАУО ВО СФУ;АН РТ ГНБУ</t>
  </si>
  <si>
    <t>112-23-801</t>
  </si>
  <si>
    <t>к.географ.н., доц.
Роговская Н.В.</t>
  </si>
  <si>
    <t>Организация VII Всероссийской научно-практической конференции с международным участием «Байкал-Родина-Планета»</t>
  </si>
  <si>
    <t>д.и.н., проф.
Дамешек И.Л.</t>
  </si>
  <si>
    <t>Организация Всероссийской научно-теоретической конференции «Россия и Сибирь в изменяющемся мире: история и современность»</t>
  </si>
  <si>
    <t>Организация Байкальской летней школы-конференции молодых ученых, приуроченной к 100-летию НИИ Биологии ИГУ</t>
  </si>
  <si>
    <t>д.б.н., проф.
Саловарова В.П.</t>
  </si>
  <si>
    <t>Развитие физико-химической биологии, биоинженерии и биоинформатики на современном этапе</t>
  </si>
  <si>
    <t>Организация XII Международной научной конференции «Древние культуры Монголии, Байкальской и Южной Сибири, и Северного Китая»</t>
  </si>
  <si>
    <t>д.х.н.
Суслов Д.С.</t>
  </si>
  <si>
    <t>ООО "Стройметалл"</t>
  </si>
  <si>
    <t>112-23-802</t>
  </si>
  <si>
    <t>Исследование воды физико-химическими методами анализа</t>
  </si>
  <si>
    <t>Научно-технический анализ причин отличия результатов испытания битума</t>
  </si>
  <si>
    <t>04, 34</t>
  </si>
  <si>
    <t>39</t>
  </si>
  <si>
    <t>15</t>
  </si>
  <si>
    <t>38</t>
  </si>
  <si>
    <t>д.э.н.
Грошева Н.Б.</t>
  </si>
  <si>
    <t>Управление проектами: стратегические и прикладные аспекты</t>
  </si>
  <si>
    <t>112-23-201 (Договор № 07-2467/11-23 от 29.11.2023)</t>
  </si>
  <si>
    <t>ООО "Газпром добыча Иркутск"</t>
  </si>
  <si>
    <t>111-17-102</t>
  </si>
  <si>
    <t>д.и. н. проф. Зуляр Ю.А.</t>
  </si>
  <si>
    <t>111-17-103</t>
  </si>
  <si>
    <t>д.и.н. проф. Дамешек Л.М.</t>
  </si>
  <si>
    <t>Издание журнала ИГУ серия Политология</t>
  </si>
  <si>
    <t>Издание журнала ИГУ серия История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</si>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</sst>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7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8C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/>
    <xf numFmtId="0" fontId="11" fillId="3" borderId="0">
      <alignment horizontal="center" vertical="top"/>
    </xf>
    <xf numFmtId="0" fontId="12" fillId="3" borderId="0">
      <alignment horizontal="left" vertical="top"/>
    </xf>
    <xf numFmtId="0" fontId="3" fillId="0" borderId="0"/>
    <xf numFmtId="0" fontId="2" fillId="0" borderId="0"/>
    <xf numFmtId="0" fontId="1" fillId="0" borderId="0"/>
  </cellStyleXfs>
  <cellXfs count="11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3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7">
    <cellStyle name="Excel Built-in Normal" xfId="1"/>
    <cellStyle name="S2" xfId="2"/>
    <cellStyle name="S3" xfId="3"/>
    <cellStyle name="Обычный" xfId="0" builtinId="0"/>
    <cellStyle name="Обычный 2" xfId="4"/>
    <cellStyle name="Обычный 2 2" xfId="5"/>
    <cellStyle name="Обычный 2 3" xfId="6"/>
  </cellStyles>
  <dxfs count="0"/>
  <tableStyles count="0" defaultTableStyle="TableStyleMedium9" defaultPivotStyle="PivotStyleLight16"/>
  <colors>
    <mruColors>
      <color rgb="FFDDE8C6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zoomScaleNormal="100" zoomScaleSheetLayoutView="85" workbookViewId="0">
      <pane xSplit="9" ySplit="3" topLeftCell="J112" activePane="bottomRight" state="frozen"/>
      <selection pane="topRight" activeCell="J1" sqref="J1"/>
      <selection pane="bottomLeft" activeCell="A4" sqref="A4"/>
      <selection pane="bottomRight" activeCell="E7" sqref="E7"/>
    </sheetView>
  </sheetViews>
  <sheetFormatPr defaultColWidth="9.140625" defaultRowHeight="11.25" x14ac:dyDescent="0.2"/>
  <cols>
    <col min="1" max="1" width="4.85546875" style="101" customWidth="1"/>
    <col min="2" max="2" width="14.5703125" style="101" customWidth="1"/>
    <col min="3" max="3" width="14.28515625" style="2" customWidth="1"/>
    <col min="4" max="4" width="47.28515625" style="2" customWidth="1"/>
    <col min="5" max="5" width="15.140625" style="2" customWidth="1"/>
    <col min="6" max="6" width="17" style="2" customWidth="1"/>
    <col min="7" max="7" width="11.140625" style="2" customWidth="1"/>
    <col min="8" max="8" width="6.140625" style="65" customWidth="1"/>
    <col min="9" max="9" width="14.42578125" style="2" customWidth="1"/>
    <col min="10" max="16384" width="9.140625" style="66"/>
  </cols>
  <sheetData>
    <row r="1" spans="1:9" ht="15.75" x14ac:dyDescent="0.2">
      <c r="A1" s="114" t="s">
        <v>180</v>
      </c>
      <c r="B1" s="115"/>
      <c r="C1" s="115"/>
      <c r="D1" s="115"/>
      <c r="E1" s="115"/>
      <c r="F1" s="115"/>
      <c r="G1" s="115"/>
      <c r="H1" s="115"/>
      <c r="I1" s="115"/>
    </row>
    <row r="3" spans="1:9" s="19" customFormat="1" ht="45" x14ac:dyDescent="0.2">
      <c r="A3" s="1" t="s">
        <v>5</v>
      </c>
      <c r="B3" s="1" t="s">
        <v>17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6</v>
      </c>
      <c r="H3" s="60" t="s">
        <v>1</v>
      </c>
      <c r="I3" s="1" t="s">
        <v>179</v>
      </c>
    </row>
    <row r="4" spans="1:9" s="2" customFormat="1" ht="12.75" x14ac:dyDescent="0.2">
      <c r="A4" s="56"/>
      <c r="B4" s="57"/>
      <c r="C4" s="116" t="s">
        <v>2</v>
      </c>
      <c r="D4" s="117"/>
      <c r="E4" s="58"/>
      <c r="F4" s="58"/>
      <c r="G4" s="58"/>
      <c r="H4" s="61"/>
      <c r="I4" s="59">
        <f>I5+I10+I14+I16+I18+I20+I23</f>
        <v>217944.80000000002</v>
      </c>
    </row>
    <row r="5" spans="1:9" ht="24" customHeight="1" x14ac:dyDescent="0.2">
      <c r="A5" s="67"/>
      <c r="B5" s="67"/>
      <c r="C5" s="113" t="s">
        <v>93</v>
      </c>
      <c r="D5" s="113"/>
      <c r="E5" s="113"/>
      <c r="F5" s="113"/>
      <c r="G5" s="102"/>
      <c r="H5" s="103"/>
      <c r="I5" s="38">
        <f>SUM(I6:I9)</f>
        <v>52910.406999999999</v>
      </c>
    </row>
    <row r="6" spans="1:9" ht="67.5" x14ac:dyDescent="0.2">
      <c r="A6" s="68">
        <v>1</v>
      </c>
      <c r="B6" s="9" t="s">
        <v>203</v>
      </c>
      <c r="C6" s="31" t="s">
        <v>16</v>
      </c>
      <c r="D6" s="69" t="s">
        <v>209</v>
      </c>
      <c r="E6" s="7" t="s">
        <v>11</v>
      </c>
      <c r="F6" s="8" t="s">
        <v>0</v>
      </c>
      <c r="G6" s="5" t="s">
        <v>202</v>
      </c>
      <c r="H6" s="9" t="s">
        <v>21</v>
      </c>
      <c r="I6" s="39">
        <v>13564.825000000001</v>
      </c>
    </row>
    <row r="7" spans="1:9" ht="67.5" x14ac:dyDescent="0.2">
      <c r="A7" s="68">
        <v>2</v>
      </c>
      <c r="B7" s="9" t="s">
        <v>204</v>
      </c>
      <c r="C7" s="31" t="s">
        <v>54</v>
      </c>
      <c r="D7" s="69" t="s">
        <v>210</v>
      </c>
      <c r="E7" s="7" t="s">
        <v>11</v>
      </c>
      <c r="F7" s="8" t="s">
        <v>0</v>
      </c>
      <c r="G7" s="5" t="s">
        <v>202</v>
      </c>
      <c r="H7" s="9" t="s">
        <v>4</v>
      </c>
      <c r="I7" s="39">
        <v>12958.106</v>
      </c>
    </row>
    <row r="8" spans="1:9" ht="67.5" x14ac:dyDescent="0.2">
      <c r="A8" s="68">
        <v>3</v>
      </c>
      <c r="B8" s="9" t="s">
        <v>205</v>
      </c>
      <c r="C8" s="31" t="s">
        <v>12</v>
      </c>
      <c r="D8" s="69" t="s">
        <v>208</v>
      </c>
      <c r="E8" s="7" t="s">
        <v>11</v>
      </c>
      <c r="F8" s="8" t="s">
        <v>0</v>
      </c>
      <c r="G8" s="5" t="s">
        <v>202</v>
      </c>
      <c r="H8" s="9" t="s">
        <v>22</v>
      </c>
      <c r="I8" s="39">
        <v>19793.792000000001</v>
      </c>
    </row>
    <row r="9" spans="1:9" ht="67.5" x14ac:dyDescent="0.2">
      <c r="A9" s="68">
        <v>4</v>
      </c>
      <c r="B9" s="9" t="s">
        <v>206</v>
      </c>
      <c r="C9" s="31" t="s">
        <v>28</v>
      </c>
      <c r="D9" s="69" t="s">
        <v>207</v>
      </c>
      <c r="E9" s="5" t="s">
        <v>11</v>
      </c>
      <c r="F9" s="6" t="s">
        <v>0</v>
      </c>
      <c r="G9" s="5" t="s">
        <v>202</v>
      </c>
      <c r="H9" s="9" t="s">
        <v>18</v>
      </c>
      <c r="I9" s="39">
        <v>6593.6840000000002</v>
      </c>
    </row>
    <row r="10" spans="1:9" ht="32.25" customHeight="1" x14ac:dyDescent="0.2">
      <c r="A10" s="67"/>
      <c r="B10" s="67"/>
      <c r="C10" s="113" t="s">
        <v>62</v>
      </c>
      <c r="D10" s="113"/>
      <c r="E10" s="113"/>
      <c r="F10" s="113"/>
      <c r="G10" s="113"/>
      <c r="H10" s="103"/>
      <c r="I10" s="38">
        <f>SUM(I11:I13)</f>
        <v>89873.793000000005</v>
      </c>
    </row>
    <row r="11" spans="1:9" ht="67.5" x14ac:dyDescent="0.2">
      <c r="A11" s="68">
        <v>5</v>
      </c>
      <c r="B11" s="9" t="s">
        <v>197</v>
      </c>
      <c r="C11" s="25" t="s">
        <v>73</v>
      </c>
      <c r="D11" s="69" t="s">
        <v>147</v>
      </c>
      <c r="E11" s="7" t="s">
        <v>11</v>
      </c>
      <c r="F11" s="8" t="s">
        <v>0</v>
      </c>
      <c r="G11" s="5" t="s">
        <v>88</v>
      </c>
      <c r="H11" s="9" t="s">
        <v>22</v>
      </c>
      <c r="I11" s="39">
        <v>35017.627999999997</v>
      </c>
    </row>
    <row r="12" spans="1:9" ht="67.5" x14ac:dyDescent="0.2">
      <c r="A12" s="68">
        <v>6</v>
      </c>
      <c r="B12" s="9" t="s">
        <v>198</v>
      </c>
      <c r="C12" s="25" t="s">
        <v>72</v>
      </c>
      <c r="D12" s="69" t="s">
        <v>148</v>
      </c>
      <c r="E12" s="7" t="s">
        <v>11</v>
      </c>
      <c r="F12" s="8" t="s">
        <v>0</v>
      </c>
      <c r="G12" s="5" t="s">
        <v>88</v>
      </c>
      <c r="H12" s="9" t="s">
        <v>21</v>
      </c>
      <c r="I12" s="39">
        <v>21047.222000000002</v>
      </c>
    </row>
    <row r="13" spans="1:9" ht="67.5" x14ac:dyDescent="0.2">
      <c r="A13" s="68">
        <v>7</v>
      </c>
      <c r="B13" s="9" t="s">
        <v>199</v>
      </c>
      <c r="C13" s="76" t="s">
        <v>20</v>
      </c>
      <c r="D13" s="69" t="s">
        <v>149</v>
      </c>
      <c r="E13" s="7" t="s">
        <v>11</v>
      </c>
      <c r="F13" s="8" t="s">
        <v>0</v>
      </c>
      <c r="G13" s="5" t="s">
        <v>88</v>
      </c>
      <c r="H13" s="9" t="s">
        <v>4</v>
      </c>
      <c r="I13" s="39">
        <v>33808.942999999999</v>
      </c>
    </row>
    <row r="14" spans="1:9" x14ac:dyDescent="0.2">
      <c r="A14" s="36"/>
      <c r="B14" s="36"/>
      <c r="C14" s="113" t="s">
        <v>109</v>
      </c>
      <c r="D14" s="113"/>
      <c r="E14" s="113"/>
      <c r="F14" s="113"/>
      <c r="G14" s="102"/>
      <c r="H14" s="103"/>
      <c r="I14" s="40">
        <f>I15</f>
        <v>14930.6</v>
      </c>
    </row>
    <row r="15" spans="1:9" ht="90" x14ac:dyDescent="0.2">
      <c r="A15" s="77">
        <v>8</v>
      </c>
      <c r="B15" s="29" t="s">
        <v>200</v>
      </c>
      <c r="C15" s="78" t="s">
        <v>96</v>
      </c>
      <c r="D15" s="69" t="s">
        <v>108</v>
      </c>
      <c r="E15" s="7" t="s">
        <v>11</v>
      </c>
      <c r="F15" s="8" t="s">
        <v>0</v>
      </c>
      <c r="G15" s="12" t="s">
        <v>104</v>
      </c>
      <c r="H15" s="9" t="s">
        <v>4</v>
      </c>
      <c r="I15" s="41">
        <v>14930.6</v>
      </c>
    </row>
    <row r="16" spans="1:9" x14ac:dyDescent="0.2">
      <c r="A16" s="36"/>
      <c r="B16" s="36"/>
      <c r="C16" s="113" t="s">
        <v>168</v>
      </c>
      <c r="D16" s="113"/>
      <c r="E16" s="113"/>
      <c r="F16" s="113"/>
      <c r="G16" s="102"/>
      <c r="H16" s="103"/>
      <c r="I16" s="40">
        <f>I17</f>
        <v>1938.6</v>
      </c>
    </row>
    <row r="17" spans="1:9" ht="90" x14ac:dyDescent="0.2">
      <c r="A17" s="77">
        <v>9</v>
      </c>
      <c r="B17" s="28" t="s">
        <v>201</v>
      </c>
      <c r="C17" s="78" t="s">
        <v>34</v>
      </c>
      <c r="D17" s="69" t="s">
        <v>116</v>
      </c>
      <c r="E17" s="7" t="s">
        <v>115</v>
      </c>
      <c r="F17" s="8" t="s">
        <v>0</v>
      </c>
      <c r="G17" s="12" t="s">
        <v>104</v>
      </c>
      <c r="H17" s="9" t="s">
        <v>4</v>
      </c>
      <c r="I17" s="41">
        <v>1938.6</v>
      </c>
    </row>
    <row r="18" spans="1:9" x14ac:dyDescent="0.2">
      <c r="A18" s="36"/>
      <c r="B18" s="36"/>
      <c r="C18" s="113" t="s">
        <v>169</v>
      </c>
      <c r="D18" s="113"/>
      <c r="E18" s="113"/>
      <c r="F18" s="113"/>
      <c r="G18" s="102"/>
      <c r="H18" s="103"/>
      <c r="I18" s="40">
        <f>I19</f>
        <v>9900</v>
      </c>
    </row>
    <row r="19" spans="1:9" ht="90" x14ac:dyDescent="0.2">
      <c r="A19" s="77">
        <v>10</v>
      </c>
      <c r="B19" s="28" t="s">
        <v>254</v>
      </c>
      <c r="C19" s="78" t="s">
        <v>166</v>
      </c>
      <c r="D19" s="69" t="s">
        <v>167</v>
      </c>
      <c r="E19" s="7" t="s">
        <v>11</v>
      </c>
      <c r="F19" s="8" t="s">
        <v>0</v>
      </c>
      <c r="G19" s="12" t="s">
        <v>156</v>
      </c>
      <c r="H19" s="9" t="s">
        <v>22</v>
      </c>
      <c r="I19" s="41">
        <v>9900</v>
      </c>
    </row>
    <row r="20" spans="1:9" ht="87" customHeight="1" x14ac:dyDescent="0.2">
      <c r="A20" s="36"/>
      <c r="B20" s="36"/>
      <c r="C20" s="113" t="s">
        <v>128</v>
      </c>
      <c r="D20" s="113"/>
      <c r="E20" s="113"/>
      <c r="F20" s="113"/>
      <c r="G20" s="102"/>
      <c r="H20" s="103"/>
      <c r="I20" s="40">
        <f>I21</f>
        <v>48095</v>
      </c>
    </row>
    <row r="21" spans="1:9" ht="90" x14ac:dyDescent="0.2">
      <c r="A21" s="79">
        <v>11</v>
      </c>
      <c r="B21" s="80" t="s">
        <v>255</v>
      </c>
      <c r="C21" s="81" t="s">
        <v>12</v>
      </c>
      <c r="D21" s="82" t="s">
        <v>129</v>
      </c>
      <c r="E21" s="7" t="s">
        <v>11</v>
      </c>
      <c r="F21" s="8" t="s">
        <v>0</v>
      </c>
      <c r="G21" s="15" t="s">
        <v>104</v>
      </c>
      <c r="H21" s="9" t="s">
        <v>22</v>
      </c>
      <c r="I21" s="43">
        <v>48095</v>
      </c>
    </row>
    <row r="22" spans="1:9" x14ac:dyDescent="0.2">
      <c r="A22" s="70"/>
      <c r="B22" s="71"/>
      <c r="C22" s="72"/>
      <c r="D22" s="73"/>
      <c r="E22" s="10"/>
      <c r="F22" s="10"/>
      <c r="G22" s="74"/>
      <c r="H22" s="75"/>
      <c r="I22" s="42"/>
    </row>
    <row r="23" spans="1:9" ht="27" customHeight="1" x14ac:dyDescent="0.2">
      <c r="A23" s="67"/>
      <c r="B23" s="67"/>
      <c r="C23" s="113" t="s">
        <v>56</v>
      </c>
      <c r="D23" s="113"/>
      <c r="E23" s="113"/>
      <c r="F23" s="113"/>
      <c r="G23" s="102"/>
      <c r="H23" s="103"/>
      <c r="I23" s="38">
        <f>SUM(I24:I25)</f>
        <v>296.40000000000003</v>
      </c>
    </row>
    <row r="24" spans="1:9" ht="22.5" x14ac:dyDescent="0.2">
      <c r="A24" s="68">
        <v>12</v>
      </c>
      <c r="B24" s="13" t="s">
        <v>97</v>
      </c>
      <c r="C24" s="78" t="s">
        <v>95</v>
      </c>
      <c r="D24" s="83" t="s">
        <v>99</v>
      </c>
      <c r="E24" s="5" t="s">
        <v>11</v>
      </c>
      <c r="F24" s="6" t="s">
        <v>0</v>
      </c>
      <c r="G24" s="13" t="s">
        <v>101</v>
      </c>
      <c r="H24" s="62" t="s">
        <v>4</v>
      </c>
      <c r="I24" s="39">
        <v>273.60000000000002</v>
      </c>
    </row>
    <row r="25" spans="1:9" ht="33.75" x14ac:dyDescent="0.2">
      <c r="A25" s="68">
        <v>13</v>
      </c>
      <c r="B25" s="13" t="s">
        <v>98</v>
      </c>
      <c r="C25" s="78" t="s">
        <v>103</v>
      </c>
      <c r="D25" s="83" t="s">
        <v>100</v>
      </c>
      <c r="E25" s="5" t="s">
        <v>11</v>
      </c>
      <c r="F25" s="6" t="s">
        <v>0</v>
      </c>
      <c r="G25" s="13" t="s">
        <v>102</v>
      </c>
      <c r="H25" s="62" t="s">
        <v>21</v>
      </c>
      <c r="I25" s="39">
        <v>22.8</v>
      </c>
    </row>
    <row r="26" spans="1:9" s="86" customFormat="1" x14ac:dyDescent="0.2">
      <c r="A26" s="79"/>
      <c r="B26" s="16"/>
      <c r="C26" s="84"/>
      <c r="D26" s="85"/>
      <c r="E26" s="16"/>
      <c r="F26" s="16"/>
      <c r="G26" s="16"/>
      <c r="H26" s="23"/>
      <c r="I26" s="44"/>
    </row>
    <row r="27" spans="1:9" ht="12.75" x14ac:dyDescent="0.2">
      <c r="A27" s="3"/>
      <c r="B27" s="3"/>
      <c r="C27" s="111" t="s">
        <v>25</v>
      </c>
      <c r="D27" s="111"/>
      <c r="E27" s="111"/>
      <c r="F27" s="111"/>
      <c r="G27" s="104"/>
      <c r="H27" s="105"/>
      <c r="I27" s="37">
        <f>SUM(I28:I45)</f>
        <v>61500</v>
      </c>
    </row>
    <row r="28" spans="1:9" s="86" customFormat="1" ht="45" x14ac:dyDescent="0.2">
      <c r="A28" s="77">
        <v>14</v>
      </c>
      <c r="B28" s="13" t="s">
        <v>142</v>
      </c>
      <c r="C28" s="25" t="s">
        <v>90</v>
      </c>
      <c r="D28" s="87" t="s">
        <v>91</v>
      </c>
      <c r="E28" s="13" t="s">
        <v>11</v>
      </c>
      <c r="F28" s="13" t="s">
        <v>26</v>
      </c>
      <c r="G28" s="7" t="s">
        <v>260</v>
      </c>
      <c r="H28" s="17" t="s">
        <v>4</v>
      </c>
      <c r="I28" s="45">
        <v>6000</v>
      </c>
    </row>
    <row r="29" spans="1:9" s="86" customFormat="1" ht="45" x14ac:dyDescent="0.2">
      <c r="A29" s="77">
        <v>15</v>
      </c>
      <c r="B29" s="13" t="s">
        <v>143</v>
      </c>
      <c r="C29" s="25" t="s">
        <v>130</v>
      </c>
      <c r="D29" s="87" t="s">
        <v>131</v>
      </c>
      <c r="E29" s="13" t="s">
        <v>11</v>
      </c>
      <c r="F29" s="13" t="s">
        <v>26</v>
      </c>
      <c r="G29" s="13" t="s">
        <v>132</v>
      </c>
      <c r="H29" s="17" t="s">
        <v>22</v>
      </c>
      <c r="I29" s="46">
        <v>1500</v>
      </c>
    </row>
    <row r="30" spans="1:9" s="86" customFormat="1" ht="45" x14ac:dyDescent="0.2">
      <c r="A30" s="77">
        <v>16</v>
      </c>
      <c r="B30" s="13" t="s">
        <v>144</v>
      </c>
      <c r="C30" s="25" t="s">
        <v>133</v>
      </c>
      <c r="D30" s="87" t="s">
        <v>134</v>
      </c>
      <c r="E30" s="13" t="s">
        <v>11</v>
      </c>
      <c r="F30" s="13" t="s">
        <v>26</v>
      </c>
      <c r="G30" s="13" t="s">
        <v>132</v>
      </c>
      <c r="H30" s="17" t="s">
        <v>21</v>
      </c>
      <c r="I30" s="46">
        <v>1500</v>
      </c>
    </row>
    <row r="31" spans="1:9" s="86" customFormat="1" ht="45" x14ac:dyDescent="0.2">
      <c r="A31" s="77">
        <v>17</v>
      </c>
      <c r="B31" s="13" t="s">
        <v>145</v>
      </c>
      <c r="C31" s="25" t="s">
        <v>135</v>
      </c>
      <c r="D31" s="87" t="s">
        <v>136</v>
      </c>
      <c r="E31" s="13" t="s">
        <v>11</v>
      </c>
      <c r="F31" s="13" t="s">
        <v>26</v>
      </c>
      <c r="G31" s="13" t="s">
        <v>137</v>
      </c>
      <c r="H31" s="17" t="s">
        <v>138</v>
      </c>
      <c r="I31" s="46">
        <v>1500</v>
      </c>
    </row>
    <row r="32" spans="1:9" s="86" customFormat="1" ht="45" x14ac:dyDescent="0.2">
      <c r="A32" s="77">
        <v>18</v>
      </c>
      <c r="B32" s="13" t="s">
        <v>146</v>
      </c>
      <c r="C32" s="25" t="s">
        <v>139</v>
      </c>
      <c r="D32" s="87" t="s">
        <v>140</v>
      </c>
      <c r="E32" s="13" t="s">
        <v>11</v>
      </c>
      <c r="F32" s="13" t="s">
        <v>26</v>
      </c>
      <c r="G32" s="13" t="s">
        <v>132</v>
      </c>
      <c r="H32" s="17" t="s">
        <v>21</v>
      </c>
      <c r="I32" s="46">
        <v>1500</v>
      </c>
    </row>
    <row r="33" spans="1:9" s="54" customFormat="1" ht="56.25" x14ac:dyDescent="0.2">
      <c r="A33" s="77">
        <v>19</v>
      </c>
      <c r="B33" s="13" t="s">
        <v>158</v>
      </c>
      <c r="C33" s="25" t="s">
        <v>16</v>
      </c>
      <c r="D33" s="87" t="s">
        <v>69</v>
      </c>
      <c r="E33" s="28" t="s">
        <v>11</v>
      </c>
      <c r="F33" s="28" t="s">
        <v>26</v>
      </c>
      <c r="G33" s="28" t="s">
        <v>261</v>
      </c>
      <c r="H33" s="29" t="s">
        <v>21</v>
      </c>
      <c r="I33" s="46">
        <v>6000</v>
      </c>
    </row>
    <row r="34" spans="1:9" s="54" customFormat="1" ht="45" x14ac:dyDescent="0.2">
      <c r="A34" s="77">
        <v>20</v>
      </c>
      <c r="B34" s="13" t="s">
        <v>157</v>
      </c>
      <c r="C34" s="25" t="s">
        <v>154</v>
      </c>
      <c r="D34" s="87" t="s">
        <v>155</v>
      </c>
      <c r="E34" s="28" t="s">
        <v>11</v>
      </c>
      <c r="F34" s="28" t="s">
        <v>26</v>
      </c>
      <c r="G34" s="28" t="s">
        <v>262</v>
      </c>
      <c r="H34" s="29" t="s">
        <v>4</v>
      </c>
      <c r="I34" s="46">
        <v>7000</v>
      </c>
    </row>
    <row r="35" spans="1:9" s="54" customFormat="1" ht="45" x14ac:dyDescent="0.2">
      <c r="A35" s="77">
        <v>21</v>
      </c>
      <c r="B35" s="13" t="s">
        <v>165</v>
      </c>
      <c r="C35" s="25" t="s">
        <v>96</v>
      </c>
      <c r="D35" s="87" t="s">
        <v>160</v>
      </c>
      <c r="E35" s="28" t="s">
        <v>11</v>
      </c>
      <c r="F35" s="28" t="s">
        <v>26</v>
      </c>
      <c r="G35" s="28" t="s">
        <v>162</v>
      </c>
      <c r="H35" s="29" t="s">
        <v>4</v>
      </c>
      <c r="I35" s="46">
        <v>6000</v>
      </c>
    </row>
    <row r="36" spans="1:9" s="54" customFormat="1" ht="45" x14ac:dyDescent="0.2">
      <c r="A36" s="77">
        <v>22</v>
      </c>
      <c r="B36" s="13" t="s">
        <v>164</v>
      </c>
      <c r="C36" s="25" t="s">
        <v>163</v>
      </c>
      <c r="D36" s="87" t="s">
        <v>161</v>
      </c>
      <c r="E36" s="28" t="s">
        <v>11</v>
      </c>
      <c r="F36" s="28" t="s">
        <v>26</v>
      </c>
      <c r="G36" s="28" t="s">
        <v>162</v>
      </c>
      <c r="H36" s="29" t="s">
        <v>19</v>
      </c>
      <c r="I36" s="46">
        <v>6000</v>
      </c>
    </row>
    <row r="37" spans="1:9" s="54" customFormat="1" ht="45" x14ac:dyDescent="0.2">
      <c r="A37" s="77">
        <v>23</v>
      </c>
      <c r="B37" s="13" t="s">
        <v>192</v>
      </c>
      <c r="C37" s="25" t="s">
        <v>182</v>
      </c>
      <c r="D37" s="87" t="s">
        <v>185</v>
      </c>
      <c r="E37" s="28" t="s">
        <v>11</v>
      </c>
      <c r="F37" s="28" t="s">
        <v>26</v>
      </c>
      <c r="G37" s="28" t="s">
        <v>263</v>
      </c>
      <c r="H37" s="29" t="s">
        <v>194</v>
      </c>
      <c r="I37" s="46">
        <v>1500</v>
      </c>
    </row>
    <row r="38" spans="1:9" s="54" customFormat="1" ht="45" x14ac:dyDescent="0.2">
      <c r="A38" s="77">
        <v>24</v>
      </c>
      <c r="B38" s="13" t="s">
        <v>233</v>
      </c>
      <c r="C38" s="25" t="s">
        <v>183</v>
      </c>
      <c r="D38" s="87" t="s">
        <v>184</v>
      </c>
      <c r="E38" s="28" t="s">
        <v>11</v>
      </c>
      <c r="F38" s="28" t="s">
        <v>26</v>
      </c>
      <c r="G38" s="28" t="s">
        <v>264</v>
      </c>
      <c r="H38" s="29" t="s">
        <v>18</v>
      </c>
      <c r="I38" s="46">
        <v>1500</v>
      </c>
    </row>
    <row r="39" spans="1:9" s="54" customFormat="1" ht="45" x14ac:dyDescent="0.2">
      <c r="A39" s="77">
        <v>25</v>
      </c>
      <c r="B39" s="13" t="s">
        <v>191</v>
      </c>
      <c r="C39" s="25" t="s">
        <v>186</v>
      </c>
      <c r="D39" s="87" t="s">
        <v>187</v>
      </c>
      <c r="E39" s="28" t="s">
        <v>11</v>
      </c>
      <c r="F39" s="28" t="s">
        <v>26</v>
      </c>
      <c r="G39" s="28" t="s">
        <v>263</v>
      </c>
      <c r="H39" s="29" t="s">
        <v>21</v>
      </c>
      <c r="I39" s="46">
        <v>1500</v>
      </c>
    </row>
    <row r="40" spans="1:9" s="54" customFormat="1" ht="45" x14ac:dyDescent="0.2">
      <c r="A40" s="77">
        <v>26</v>
      </c>
      <c r="B40" s="13" t="s">
        <v>234</v>
      </c>
      <c r="C40" s="25" t="s">
        <v>28</v>
      </c>
      <c r="D40" s="87" t="s">
        <v>188</v>
      </c>
      <c r="E40" s="28" t="s">
        <v>11</v>
      </c>
      <c r="F40" s="28" t="s">
        <v>26</v>
      </c>
      <c r="G40" s="28" t="s">
        <v>265</v>
      </c>
      <c r="H40" s="29" t="s">
        <v>18</v>
      </c>
      <c r="I40" s="46">
        <v>1500</v>
      </c>
    </row>
    <row r="41" spans="1:9" s="54" customFormat="1" ht="45" x14ac:dyDescent="0.2">
      <c r="A41" s="77">
        <v>27</v>
      </c>
      <c r="B41" s="13" t="s">
        <v>193</v>
      </c>
      <c r="C41" s="25" t="s">
        <v>189</v>
      </c>
      <c r="D41" s="87" t="s">
        <v>190</v>
      </c>
      <c r="E41" s="28" t="s">
        <v>11</v>
      </c>
      <c r="F41" s="28" t="s">
        <v>26</v>
      </c>
      <c r="G41" s="28" t="s">
        <v>263</v>
      </c>
      <c r="H41" s="29" t="s">
        <v>21</v>
      </c>
      <c r="I41" s="46">
        <v>1500</v>
      </c>
    </row>
    <row r="42" spans="1:9" s="54" customFormat="1" ht="45" x14ac:dyDescent="0.2">
      <c r="A42" s="77">
        <v>28</v>
      </c>
      <c r="B42" s="13" t="s">
        <v>215</v>
      </c>
      <c r="C42" s="81" t="s">
        <v>12</v>
      </c>
      <c r="D42" s="53" t="s">
        <v>216</v>
      </c>
      <c r="E42" s="28" t="s">
        <v>11</v>
      </c>
      <c r="F42" s="28" t="s">
        <v>26</v>
      </c>
      <c r="G42" s="28" t="s">
        <v>266</v>
      </c>
      <c r="H42" s="9" t="s">
        <v>22</v>
      </c>
      <c r="I42" s="46">
        <v>7000</v>
      </c>
    </row>
    <row r="43" spans="1:9" s="54" customFormat="1" ht="45" x14ac:dyDescent="0.2">
      <c r="A43" s="77">
        <v>29</v>
      </c>
      <c r="B43" s="13" t="s">
        <v>236</v>
      </c>
      <c r="C43" s="76" t="s">
        <v>20</v>
      </c>
      <c r="D43" s="53" t="s">
        <v>235</v>
      </c>
      <c r="E43" s="28" t="s">
        <v>11</v>
      </c>
      <c r="F43" s="28" t="s">
        <v>26</v>
      </c>
      <c r="G43" s="28" t="s">
        <v>267</v>
      </c>
      <c r="H43" s="9" t="s">
        <v>4</v>
      </c>
      <c r="I43" s="46">
        <v>7000</v>
      </c>
    </row>
    <row r="44" spans="1:9" s="54" customFormat="1" ht="45" x14ac:dyDescent="0.2">
      <c r="A44" s="77">
        <v>30</v>
      </c>
      <c r="B44" s="13" t="s">
        <v>248</v>
      </c>
      <c r="C44" s="76" t="s">
        <v>249</v>
      </c>
      <c r="D44" s="53" t="s">
        <v>250</v>
      </c>
      <c r="E44" s="28" t="s">
        <v>11</v>
      </c>
      <c r="F44" s="28" t="s">
        <v>26</v>
      </c>
      <c r="G44" s="28" t="s">
        <v>268</v>
      </c>
      <c r="H44" s="9" t="s">
        <v>4</v>
      </c>
      <c r="I44" s="51">
        <v>1500</v>
      </c>
    </row>
    <row r="45" spans="1:9" s="54" customFormat="1" ht="45" x14ac:dyDescent="0.2">
      <c r="A45" s="77">
        <v>31</v>
      </c>
      <c r="B45" s="13" t="s">
        <v>251</v>
      </c>
      <c r="C45" s="76" t="s">
        <v>252</v>
      </c>
      <c r="D45" s="53" t="s">
        <v>253</v>
      </c>
      <c r="E45" s="28" t="s">
        <v>11</v>
      </c>
      <c r="F45" s="28" t="s">
        <v>26</v>
      </c>
      <c r="G45" s="28" t="s">
        <v>268</v>
      </c>
      <c r="H45" s="9" t="s">
        <v>18</v>
      </c>
      <c r="I45" s="51">
        <v>1500</v>
      </c>
    </row>
    <row r="46" spans="1:9" ht="15" x14ac:dyDescent="0.2">
      <c r="A46" s="70"/>
      <c r="B46" s="88"/>
      <c r="C46" s="89"/>
      <c r="D46" s="14"/>
      <c r="E46" s="11"/>
      <c r="F46" s="11"/>
      <c r="G46" s="11"/>
      <c r="H46" s="63"/>
      <c r="I46" s="47"/>
    </row>
    <row r="47" spans="1:9" ht="12.75" x14ac:dyDescent="0.2">
      <c r="A47" s="3"/>
      <c r="B47" s="3"/>
      <c r="C47" s="111" t="s">
        <v>231</v>
      </c>
      <c r="D47" s="111"/>
      <c r="E47" s="111"/>
      <c r="F47" s="111"/>
      <c r="G47" s="104"/>
      <c r="H47" s="105"/>
      <c r="I47" s="37">
        <f>SUM(I48:I49)</f>
        <v>4500</v>
      </c>
    </row>
    <row r="48" spans="1:9" ht="45" x14ac:dyDescent="0.2">
      <c r="A48" s="79">
        <v>32</v>
      </c>
      <c r="B48" s="20" t="s">
        <v>212</v>
      </c>
      <c r="C48" s="25" t="s">
        <v>13</v>
      </c>
      <c r="D48" s="90" t="s">
        <v>211</v>
      </c>
      <c r="E48" s="20" t="s">
        <v>11</v>
      </c>
      <c r="F48" s="24" t="s">
        <v>232</v>
      </c>
      <c r="G48" s="7" t="s">
        <v>213</v>
      </c>
      <c r="H48" s="9" t="s">
        <v>4</v>
      </c>
      <c r="I48" s="49">
        <v>2500</v>
      </c>
    </row>
    <row r="49" spans="1:9" s="86" customFormat="1" ht="45" x14ac:dyDescent="0.2">
      <c r="A49" s="68">
        <v>33</v>
      </c>
      <c r="B49" s="32" t="s">
        <v>159</v>
      </c>
      <c r="C49" s="25" t="s">
        <v>13</v>
      </c>
      <c r="D49" s="90" t="s">
        <v>105</v>
      </c>
      <c r="E49" s="20" t="s">
        <v>11</v>
      </c>
      <c r="F49" s="24" t="s">
        <v>232</v>
      </c>
      <c r="G49" s="7" t="s">
        <v>214</v>
      </c>
      <c r="H49" s="9" t="s">
        <v>92</v>
      </c>
      <c r="I49" s="45">
        <v>2000</v>
      </c>
    </row>
    <row r="50" spans="1:9" s="86" customFormat="1" x14ac:dyDescent="0.2">
      <c r="A50" s="70"/>
      <c r="B50" s="16"/>
      <c r="C50" s="89"/>
      <c r="D50" s="85"/>
      <c r="E50" s="16"/>
      <c r="F50" s="16"/>
      <c r="G50" s="11"/>
      <c r="H50" s="23"/>
      <c r="I50" s="44"/>
    </row>
    <row r="51" spans="1:9" s="86" customFormat="1" ht="29.25" customHeight="1" x14ac:dyDescent="0.2">
      <c r="A51" s="3"/>
      <c r="B51" s="3"/>
      <c r="C51" s="111" t="s">
        <v>57</v>
      </c>
      <c r="D51" s="111"/>
      <c r="E51" s="111"/>
      <c r="F51" s="111"/>
      <c r="G51" s="104"/>
      <c r="H51" s="105"/>
      <c r="I51" s="37">
        <f>SUM(I52:I58)</f>
        <v>5995.0149999999994</v>
      </c>
    </row>
    <row r="52" spans="1:9" s="54" customFormat="1" ht="67.5" x14ac:dyDescent="0.2">
      <c r="A52" s="91">
        <v>34</v>
      </c>
      <c r="B52" s="28" t="s">
        <v>170</v>
      </c>
      <c r="C52" s="92" t="s">
        <v>34</v>
      </c>
      <c r="D52" s="53" t="s">
        <v>171</v>
      </c>
      <c r="E52" s="28" t="s">
        <v>14</v>
      </c>
      <c r="F52" s="35" t="s">
        <v>106</v>
      </c>
      <c r="G52" s="28" t="s">
        <v>288</v>
      </c>
      <c r="H52" s="29" t="s">
        <v>348</v>
      </c>
      <c r="I52" s="46">
        <v>435.11500000000001</v>
      </c>
    </row>
    <row r="53" spans="1:9" s="54" customFormat="1" ht="67.5" x14ac:dyDescent="0.2">
      <c r="A53" s="91">
        <v>35</v>
      </c>
      <c r="B53" s="28" t="s">
        <v>256</v>
      </c>
      <c r="C53" s="92" t="s">
        <v>225</v>
      </c>
      <c r="D53" s="53" t="s">
        <v>223</v>
      </c>
      <c r="E53" s="28" t="s">
        <v>14</v>
      </c>
      <c r="F53" s="35" t="s">
        <v>224</v>
      </c>
      <c r="G53" s="28">
        <v>2023</v>
      </c>
      <c r="H53" s="29" t="s">
        <v>4</v>
      </c>
      <c r="I53" s="50">
        <f>1600+500</f>
        <v>2100</v>
      </c>
    </row>
    <row r="54" spans="1:9" s="54" customFormat="1" ht="45" x14ac:dyDescent="0.2">
      <c r="A54" s="91">
        <v>36</v>
      </c>
      <c r="B54" s="28" t="s">
        <v>243</v>
      </c>
      <c r="C54" s="92" t="s">
        <v>182</v>
      </c>
      <c r="D54" s="53" t="s">
        <v>239</v>
      </c>
      <c r="E54" s="28" t="s">
        <v>14</v>
      </c>
      <c r="F54" s="35" t="s">
        <v>240</v>
      </c>
      <c r="G54" s="28" t="s">
        <v>283</v>
      </c>
      <c r="H54" s="29" t="s">
        <v>194</v>
      </c>
      <c r="I54" s="50">
        <v>690</v>
      </c>
    </row>
    <row r="55" spans="1:9" s="54" customFormat="1" ht="45" x14ac:dyDescent="0.2">
      <c r="A55" s="91">
        <v>37</v>
      </c>
      <c r="B55" s="28" t="s">
        <v>244</v>
      </c>
      <c r="C55" s="25" t="s">
        <v>241</v>
      </c>
      <c r="D55" s="69" t="s">
        <v>245</v>
      </c>
      <c r="E55" s="13" t="s">
        <v>14</v>
      </c>
      <c r="F55" s="12" t="s">
        <v>242</v>
      </c>
      <c r="G55" s="13" t="s">
        <v>284</v>
      </c>
      <c r="H55" s="17" t="s">
        <v>27</v>
      </c>
      <c r="I55" s="50">
        <v>431</v>
      </c>
    </row>
    <row r="56" spans="1:9" s="54" customFormat="1" ht="45" x14ac:dyDescent="0.2">
      <c r="A56" s="91">
        <v>38</v>
      </c>
      <c r="B56" s="28" t="s">
        <v>257</v>
      </c>
      <c r="C56" s="92" t="s">
        <v>258</v>
      </c>
      <c r="D56" s="53" t="s">
        <v>259</v>
      </c>
      <c r="E56" s="28" t="s">
        <v>14</v>
      </c>
      <c r="F56" s="35" t="s">
        <v>240</v>
      </c>
      <c r="G56" s="28" t="s">
        <v>285</v>
      </c>
      <c r="H56" s="29" t="s">
        <v>114</v>
      </c>
      <c r="I56" s="50">
        <v>743</v>
      </c>
    </row>
    <row r="57" spans="1:9" s="54" customFormat="1" ht="45" x14ac:dyDescent="0.2">
      <c r="A57" s="91">
        <v>39</v>
      </c>
      <c r="B57" s="28" t="s">
        <v>292</v>
      </c>
      <c r="C57" s="92" t="s">
        <v>295</v>
      </c>
      <c r="D57" s="53" t="s">
        <v>293</v>
      </c>
      <c r="E57" s="28" t="s">
        <v>14</v>
      </c>
      <c r="F57" s="35" t="s">
        <v>240</v>
      </c>
      <c r="G57" s="28" t="s">
        <v>294</v>
      </c>
      <c r="H57" s="29" t="s">
        <v>349</v>
      </c>
      <c r="I57" s="50">
        <v>750</v>
      </c>
    </row>
    <row r="58" spans="1:9" s="54" customFormat="1" ht="45" x14ac:dyDescent="0.2">
      <c r="A58" s="91">
        <v>40</v>
      </c>
      <c r="B58" s="28" t="s">
        <v>301</v>
      </c>
      <c r="C58" s="92" t="s">
        <v>304</v>
      </c>
      <c r="D58" s="53" t="s">
        <v>305</v>
      </c>
      <c r="E58" s="28" t="s">
        <v>14</v>
      </c>
      <c r="F58" s="35" t="s">
        <v>302</v>
      </c>
      <c r="G58" s="28" t="s">
        <v>303</v>
      </c>
      <c r="H58" s="29" t="s">
        <v>18</v>
      </c>
      <c r="I58" s="50">
        <v>845.9</v>
      </c>
    </row>
    <row r="59" spans="1:9" s="86" customFormat="1" x14ac:dyDescent="0.2">
      <c r="A59" s="79"/>
      <c r="B59" s="16"/>
      <c r="C59" s="84"/>
      <c r="D59" s="85"/>
      <c r="E59" s="16"/>
      <c r="F59" s="16"/>
      <c r="G59" s="16"/>
      <c r="H59" s="23"/>
      <c r="I59" s="44"/>
    </row>
    <row r="60" spans="1:9" ht="12.75" x14ac:dyDescent="0.2">
      <c r="A60" s="3"/>
      <c r="B60" s="3"/>
      <c r="C60" s="111" t="s">
        <v>3</v>
      </c>
      <c r="D60" s="111"/>
      <c r="E60" s="111"/>
      <c r="F60" s="111"/>
      <c r="G60" s="104"/>
      <c r="H60" s="105"/>
      <c r="I60" s="37">
        <f>SUM(I61:I62)</f>
        <v>1572.3</v>
      </c>
    </row>
    <row r="61" spans="1:9" s="54" customFormat="1" ht="56.25" x14ac:dyDescent="0.2">
      <c r="A61" s="24">
        <v>41</v>
      </c>
      <c r="B61" s="32" t="s">
        <v>298</v>
      </c>
      <c r="C61" s="93" t="s">
        <v>297</v>
      </c>
      <c r="D61" s="92" t="s">
        <v>299</v>
      </c>
      <c r="E61" s="28" t="s">
        <v>14</v>
      </c>
      <c r="F61" s="28" t="s">
        <v>172</v>
      </c>
      <c r="G61" s="28" t="s">
        <v>300</v>
      </c>
      <c r="H61" s="33" t="s">
        <v>4</v>
      </c>
      <c r="I61" s="46">
        <v>208.3</v>
      </c>
    </row>
    <row r="62" spans="1:9" s="54" customFormat="1" ht="56.25" x14ac:dyDescent="0.2">
      <c r="A62" s="20">
        <v>42</v>
      </c>
      <c r="B62" s="32" t="s">
        <v>269</v>
      </c>
      <c r="C62" s="93" t="s">
        <v>107</v>
      </c>
      <c r="D62" s="92" t="s">
        <v>270</v>
      </c>
      <c r="E62" s="28" t="s">
        <v>14</v>
      </c>
      <c r="F62" s="28" t="s">
        <v>172</v>
      </c>
      <c r="G62" s="28" t="s">
        <v>278</v>
      </c>
      <c r="H62" s="33" t="s">
        <v>4</v>
      </c>
      <c r="I62" s="46">
        <v>1364</v>
      </c>
    </row>
    <row r="63" spans="1:9" ht="15" x14ac:dyDescent="0.2">
      <c r="A63" s="70"/>
      <c r="B63" s="88"/>
      <c r="C63" s="89"/>
      <c r="D63" s="14"/>
      <c r="E63" s="11"/>
      <c r="F63" s="11"/>
      <c r="G63" s="11"/>
      <c r="H63" s="63"/>
      <c r="I63" s="47"/>
    </row>
    <row r="64" spans="1:9" s="94" customFormat="1" ht="12.75" x14ac:dyDescent="0.2">
      <c r="A64" s="3"/>
      <c r="B64" s="4"/>
      <c r="C64" s="112" t="s">
        <v>35</v>
      </c>
      <c r="D64" s="112"/>
      <c r="E64" s="112"/>
      <c r="F64" s="112"/>
      <c r="G64" s="106"/>
      <c r="H64" s="107"/>
      <c r="I64" s="37">
        <f>I65+I67</f>
        <v>9016.8773099999999</v>
      </c>
    </row>
    <row r="65" spans="1:9" s="94" customFormat="1" ht="12.75" x14ac:dyDescent="0.2">
      <c r="A65" s="3"/>
      <c r="B65" s="3"/>
      <c r="C65" s="113" t="s">
        <v>89</v>
      </c>
      <c r="D65" s="113"/>
      <c r="E65" s="113"/>
      <c r="F65" s="113"/>
      <c r="G65" s="106"/>
      <c r="H65" s="107"/>
      <c r="I65" s="40">
        <f>SUM(I66:I66)</f>
        <v>0</v>
      </c>
    </row>
    <row r="66" spans="1:9" s="96" customFormat="1" x14ac:dyDescent="0.2">
      <c r="A66" s="28"/>
      <c r="B66" s="95" t="s">
        <v>306</v>
      </c>
      <c r="C66" s="52" t="s">
        <v>306</v>
      </c>
      <c r="D66" s="53" t="s">
        <v>306</v>
      </c>
      <c r="E66" s="28" t="s">
        <v>306</v>
      </c>
      <c r="F66" s="28" t="s">
        <v>306</v>
      </c>
      <c r="G66" s="28" t="s">
        <v>306</v>
      </c>
      <c r="H66" s="33"/>
      <c r="I66" s="45"/>
    </row>
    <row r="67" spans="1:9" x14ac:dyDescent="0.2">
      <c r="A67" s="3"/>
      <c r="B67" s="3"/>
      <c r="C67" s="113" t="s">
        <v>15</v>
      </c>
      <c r="D67" s="113"/>
      <c r="E67" s="113"/>
      <c r="F67" s="113"/>
      <c r="G67" s="102"/>
      <c r="H67" s="103"/>
      <c r="I67" s="40">
        <f>SUM(I68:I68)</f>
        <v>9016.8773099999999</v>
      </c>
    </row>
    <row r="68" spans="1:9" s="96" customFormat="1" ht="33.75" x14ac:dyDescent="0.2">
      <c r="A68" s="28">
        <v>43</v>
      </c>
      <c r="B68" s="28" t="s">
        <v>112</v>
      </c>
      <c r="C68" s="92" t="s">
        <v>32</v>
      </c>
      <c r="D68" s="53" t="s">
        <v>110</v>
      </c>
      <c r="E68" s="28" t="s">
        <v>11</v>
      </c>
      <c r="F68" s="28" t="s">
        <v>113</v>
      </c>
      <c r="G68" s="28" t="s">
        <v>111</v>
      </c>
      <c r="H68" s="29" t="s">
        <v>33</v>
      </c>
      <c r="I68" s="45">
        <f>4426.70175+4590.17556</f>
        <v>9016.8773099999999</v>
      </c>
    </row>
    <row r="69" spans="1:9" ht="15" x14ac:dyDescent="0.2">
      <c r="A69" s="70"/>
      <c r="B69" s="88"/>
      <c r="C69" s="89"/>
      <c r="D69" s="14"/>
      <c r="E69" s="11"/>
      <c r="F69" s="11"/>
      <c r="G69" s="11"/>
      <c r="H69" s="63"/>
      <c r="I69" s="47"/>
    </row>
    <row r="70" spans="1:9" ht="26.25" customHeight="1" x14ac:dyDescent="0.2">
      <c r="A70" s="3"/>
      <c r="B70" s="4"/>
      <c r="C70" s="112" t="s">
        <v>36</v>
      </c>
      <c r="D70" s="112"/>
      <c r="E70" s="112"/>
      <c r="F70" s="112"/>
      <c r="G70" s="106"/>
      <c r="H70" s="107"/>
      <c r="I70" s="37">
        <f>I71+I76</f>
        <v>4298.1000000000004</v>
      </c>
    </row>
    <row r="71" spans="1:9" x14ac:dyDescent="0.2">
      <c r="A71" s="36"/>
      <c r="B71" s="36"/>
      <c r="C71" s="113" t="s">
        <v>37</v>
      </c>
      <c r="D71" s="113"/>
      <c r="E71" s="113"/>
      <c r="F71" s="113"/>
      <c r="G71" s="102"/>
      <c r="H71" s="103"/>
      <c r="I71" s="40">
        <f>SUM(I72:I75)</f>
        <v>1800</v>
      </c>
    </row>
    <row r="72" spans="1:9" s="86" customFormat="1" ht="22.5" x14ac:dyDescent="0.2">
      <c r="A72" s="20">
        <v>44</v>
      </c>
      <c r="B72" s="20" t="s">
        <v>117</v>
      </c>
      <c r="C72" s="25" t="s">
        <v>47</v>
      </c>
      <c r="D72" s="69" t="s">
        <v>48</v>
      </c>
      <c r="E72" s="20" t="s">
        <v>14</v>
      </c>
      <c r="F72" s="24" t="s">
        <v>49</v>
      </c>
      <c r="G72" s="24" t="s">
        <v>311</v>
      </c>
      <c r="H72" s="18" t="s">
        <v>50</v>
      </c>
      <c r="I72" s="45">
        <v>1000</v>
      </c>
    </row>
    <row r="73" spans="1:9" s="86" customFormat="1" ht="33.75" x14ac:dyDescent="0.2">
      <c r="A73" s="20">
        <v>45</v>
      </c>
      <c r="B73" s="20" t="s">
        <v>63</v>
      </c>
      <c r="C73" s="31" t="s">
        <v>64</v>
      </c>
      <c r="D73" s="69" t="s">
        <v>65</v>
      </c>
      <c r="E73" s="20" t="s">
        <v>11</v>
      </c>
      <c r="F73" s="24" t="s">
        <v>49</v>
      </c>
      <c r="G73" s="24" t="s">
        <v>312</v>
      </c>
      <c r="H73" s="17" t="s">
        <v>350</v>
      </c>
      <c r="I73" s="45">
        <v>500</v>
      </c>
    </row>
    <row r="74" spans="1:9" s="86" customFormat="1" ht="22.5" x14ac:dyDescent="0.2">
      <c r="A74" s="13">
        <v>46</v>
      </c>
      <c r="B74" s="13" t="s">
        <v>356</v>
      </c>
      <c r="C74" s="31" t="s">
        <v>357</v>
      </c>
      <c r="D74" s="87" t="s">
        <v>360</v>
      </c>
      <c r="E74" s="13" t="s">
        <v>14</v>
      </c>
      <c r="F74" s="13" t="s">
        <v>49</v>
      </c>
      <c r="G74" s="13" t="s">
        <v>315</v>
      </c>
      <c r="H74" s="17" t="s">
        <v>362</v>
      </c>
      <c r="I74" s="46">
        <v>150</v>
      </c>
    </row>
    <row r="75" spans="1:9" s="86" customFormat="1" ht="22.5" x14ac:dyDescent="0.2">
      <c r="A75" s="13">
        <v>47</v>
      </c>
      <c r="B75" s="13" t="s">
        <v>358</v>
      </c>
      <c r="C75" s="31" t="s">
        <v>359</v>
      </c>
      <c r="D75" s="87" t="s">
        <v>361</v>
      </c>
      <c r="E75" s="13" t="s">
        <v>14</v>
      </c>
      <c r="F75" s="13" t="s">
        <v>49</v>
      </c>
      <c r="G75" s="13" t="s">
        <v>315</v>
      </c>
      <c r="H75" s="17" t="s">
        <v>18</v>
      </c>
      <c r="I75" s="46">
        <v>150</v>
      </c>
    </row>
    <row r="76" spans="1:9" x14ac:dyDescent="0.2">
      <c r="A76" s="36"/>
      <c r="B76" s="36"/>
      <c r="C76" s="113" t="s">
        <v>38</v>
      </c>
      <c r="D76" s="113"/>
      <c r="E76" s="113"/>
      <c r="F76" s="113"/>
      <c r="G76" s="102"/>
      <c r="H76" s="103"/>
      <c r="I76" s="40">
        <f>SUM(I77:I85)</f>
        <v>2498.1</v>
      </c>
    </row>
    <row r="77" spans="1:9" s="86" customFormat="1" ht="22.5" x14ac:dyDescent="0.2">
      <c r="A77" s="77">
        <v>48</v>
      </c>
      <c r="B77" s="20" t="s">
        <v>307</v>
      </c>
      <c r="C77" s="25" t="s">
        <v>308</v>
      </c>
      <c r="D77" s="69" t="s">
        <v>309</v>
      </c>
      <c r="E77" s="13" t="s">
        <v>14</v>
      </c>
      <c r="F77" s="28" t="s">
        <v>46</v>
      </c>
      <c r="G77" s="24" t="s">
        <v>310</v>
      </c>
      <c r="H77" s="18" t="s">
        <v>350</v>
      </c>
      <c r="I77" s="46">
        <v>31.3</v>
      </c>
    </row>
    <row r="78" spans="1:9" s="86" customFormat="1" ht="33.75" x14ac:dyDescent="0.2">
      <c r="A78" s="77">
        <v>49</v>
      </c>
      <c r="B78" s="20" t="s">
        <v>313</v>
      </c>
      <c r="C78" s="25" t="s">
        <v>79</v>
      </c>
      <c r="D78" s="69" t="s">
        <v>314</v>
      </c>
      <c r="E78" s="13" t="s">
        <v>14</v>
      </c>
      <c r="F78" s="28" t="s">
        <v>46</v>
      </c>
      <c r="G78" s="24" t="s">
        <v>310</v>
      </c>
      <c r="H78" s="18" t="s">
        <v>27</v>
      </c>
      <c r="I78" s="46">
        <v>31</v>
      </c>
    </row>
    <row r="79" spans="1:9" s="86" customFormat="1" ht="22.5" x14ac:dyDescent="0.2">
      <c r="A79" s="77">
        <v>50</v>
      </c>
      <c r="B79" s="20" t="s">
        <v>29</v>
      </c>
      <c r="C79" s="92" t="s">
        <v>31</v>
      </c>
      <c r="D79" s="97" t="s">
        <v>30</v>
      </c>
      <c r="E79" s="28" t="s">
        <v>14</v>
      </c>
      <c r="F79" s="28" t="s">
        <v>46</v>
      </c>
      <c r="G79" s="34" t="s">
        <v>310</v>
      </c>
      <c r="H79" s="18" t="s">
        <v>27</v>
      </c>
      <c r="I79" s="48">
        <v>20</v>
      </c>
    </row>
    <row r="80" spans="1:9" s="86" customFormat="1" ht="33.75" x14ac:dyDescent="0.2">
      <c r="A80" s="77">
        <v>51</v>
      </c>
      <c r="B80" s="20" t="s">
        <v>118</v>
      </c>
      <c r="C80" s="31" t="s">
        <v>55</v>
      </c>
      <c r="D80" s="69" t="s">
        <v>42</v>
      </c>
      <c r="E80" s="13" t="s">
        <v>14</v>
      </c>
      <c r="F80" s="28" t="s">
        <v>46</v>
      </c>
      <c r="G80" s="13" t="s">
        <v>315</v>
      </c>
      <c r="H80" s="18" t="s">
        <v>27</v>
      </c>
      <c r="I80" s="48">
        <v>12.8</v>
      </c>
    </row>
    <row r="81" spans="1:9" s="54" customFormat="1" ht="78.75" x14ac:dyDescent="0.2">
      <c r="A81" s="77">
        <v>52</v>
      </c>
      <c r="B81" s="28" t="s">
        <v>318</v>
      </c>
      <c r="C81" s="52" t="s">
        <v>94</v>
      </c>
      <c r="D81" s="53" t="s">
        <v>316</v>
      </c>
      <c r="E81" s="13" t="s">
        <v>14</v>
      </c>
      <c r="F81" s="28" t="s">
        <v>317</v>
      </c>
      <c r="G81" s="28" t="s">
        <v>104</v>
      </c>
      <c r="H81" s="29" t="s">
        <v>114</v>
      </c>
      <c r="I81" s="46">
        <v>1300</v>
      </c>
    </row>
    <row r="82" spans="1:9" s="54" customFormat="1" ht="56.25" x14ac:dyDescent="0.2">
      <c r="A82" s="77">
        <v>53</v>
      </c>
      <c r="B82" s="28" t="s">
        <v>230</v>
      </c>
      <c r="C82" s="92" t="s">
        <v>94</v>
      </c>
      <c r="D82" s="98" t="s">
        <v>150</v>
      </c>
      <c r="E82" s="28" t="s">
        <v>11</v>
      </c>
      <c r="F82" s="35" t="s">
        <v>151</v>
      </c>
      <c r="G82" s="28" t="s">
        <v>153</v>
      </c>
      <c r="H82" s="29" t="s">
        <v>114</v>
      </c>
      <c r="I82" s="46">
        <v>203</v>
      </c>
    </row>
    <row r="83" spans="1:9" s="54" customFormat="1" ht="22.5" x14ac:dyDescent="0.2">
      <c r="A83" s="77">
        <v>54</v>
      </c>
      <c r="B83" s="28" t="s">
        <v>217</v>
      </c>
      <c r="C83" s="92" t="s">
        <v>221</v>
      </c>
      <c r="D83" s="97" t="s">
        <v>219</v>
      </c>
      <c r="E83" s="32" t="s">
        <v>11</v>
      </c>
      <c r="F83" s="28" t="s">
        <v>222</v>
      </c>
      <c r="G83" s="28">
        <v>2023</v>
      </c>
      <c r="H83" s="18" t="s">
        <v>18</v>
      </c>
      <c r="I83" s="46">
        <v>170</v>
      </c>
    </row>
    <row r="84" spans="1:9" s="54" customFormat="1" ht="33.75" x14ac:dyDescent="0.2">
      <c r="A84" s="77">
        <v>55</v>
      </c>
      <c r="B84" s="28" t="s">
        <v>218</v>
      </c>
      <c r="C84" s="92" t="s">
        <v>60</v>
      </c>
      <c r="D84" s="97" t="s">
        <v>220</v>
      </c>
      <c r="E84" s="28" t="s">
        <v>14</v>
      </c>
      <c r="F84" s="35" t="s">
        <v>152</v>
      </c>
      <c r="G84" s="28">
        <v>2023</v>
      </c>
      <c r="H84" s="29" t="s">
        <v>351</v>
      </c>
      <c r="I84" s="46">
        <v>250</v>
      </c>
    </row>
    <row r="85" spans="1:9" s="54" customFormat="1" ht="22.5" x14ac:dyDescent="0.2">
      <c r="A85" s="77">
        <v>56</v>
      </c>
      <c r="B85" s="28" t="s">
        <v>289</v>
      </c>
      <c r="C85" s="92" t="s">
        <v>94</v>
      </c>
      <c r="D85" s="98" t="s">
        <v>290</v>
      </c>
      <c r="E85" s="28" t="s">
        <v>14</v>
      </c>
      <c r="F85" s="35" t="s">
        <v>319</v>
      </c>
      <c r="G85" s="28" t="s">
        <v>291</v>
      </c>
      <c r="H85" s="29" t="s">
        <v>114</v>
      </c>
      <c r="I85" s="46">
        <v>480</v>
      </c>
    </row>
    <row r="86" spans="1:9" ht="15" x14ac:dyDescent="0.2">
      <c r="A86" s="70"/>
      <c r="B86" s="88"/>
      <c r="C86" s="89"/>
      <c r="D86" s="14"/>
      <c r="E86" s="11"/>
      <c r="F86" s="11"/>
      <c r="G86" s="11"/>
      <c r="H86" s="63"/>
      <c r="I86" s="47"/>
    </row>
    <row r="87" spans="1:9" ht="12.75" x14ac:dyDescent="0.2">
      <c r="A87" s="3"/>
      <c r="B87" s="3"/>
      <c r="C87" s="111" t="s">
        <v>23</v>
      </c>
      <c r="D87" s="111"/>
      <c r="E87" s="111"/>
      <c r="F87" s="111"/>
      <c r="G87" s="104"/>
      <c r="H87" s="105"/>
      <c r="I87" s="37">
        <f>SUM(I88:I119)</f>
        <v>22023.049990000003</v>
      </c>
    </row>
    <row r="88" spans="1:9" s="86" customFormat="1" ht="33.75" x14ac:dyDescent="0.2">
      <c r="A88" s="20">
        <v>57</v>
      </c>
      <c r="B88" s="27" t="s">
        <v>75</v>
      </c>
      <c r="C88" s="31" t="s">
        <v>55</v>
      </c>
      <c r="D88" s="87" t="s">
        <v>42</v>
      </c>
      <c r="E88" s="7" t="s">
        <v>14</v>
      </c>
      <c r="F88" s="28" t="s">
        <v>46</v>
      </c>
      <c r="G88" s="28" t="s">
        <v>320</v>
      </c>
      <c r="H88" s="29" t="s">
        <v>27</v>
      </c>
      <c r="I88" s="46">
        <v>113.2</v>
      </c>
    </row>
    <row r="89" spans="1:9" s="86" customFormat="1" ht="33.75" x14ac:dyDescent="0.2">
      <c r="A89" s="20">
        <v>58</v>
      </c>
      <c r="B89" s="20" t="s">
        <v>58</v>
      </c>
      <c r="C89" s="76" t="s">
        <v>52</v>
      </c>
      <c r="D89" s="25" t="s">
        <v>53</v>
      </c>
      <c r="E89" s="13" t="s">
        <v>14</v>
      </c>
      <c r="F89" s="13" t="s">
        <v>46</v>
      </c>
      <c r="G89" s="20" t="s">
        <v>310</v>
      </c>
      <c r="H89" s="22" t="s">
        <v>4</v>
      </c>
      <c r="I89" s="41">
        <v>700</v>
      </c>
    </row>
    <row r="90" spans="1:9" s="86" customFormat="1" ht="33.75" x14ac:dyDescent="0.2">
      <c r="A90" s="20">
        <v>59</v>
      </c>
      <c r="B90" s="27" t="s">
        <v>174</v>
      </c>
      <c r="C90" s="81" t="s">
        <v>175</v>
      </c>
      <c r="D90" s="31" t="s">
        <v>176</v>
      </c>
      <c r="E90" s="7" t="s">
        <v>14</v>
      </c>
      <c r="F90" s="7" t="s">
        <v>46</v>
      </c>
      <c r="G90" s="27" t="s">
        <v>321</v>
      </c>
      <c r="H90" s="30" t="s">
        <v>4</v>
      </c>
      <c r="I90" s="41">
        <v>1170.9000000000001</v>
      </c>
    </row>
    <row r="91" spans="1:9" s="86" customFormat="1" ht="22.5" x14ac:dyDescent="0.2">
      <c r="A91" s="20">
        <v>60</v>
      </c>
      <c r="B91" s="27" t="s">
        <v>76</v>
      </c>
      <c r="C91" s="31" t="s">
        <v>73</v>
      </c>
      <c r="D91" s="92" t="s">
        <v>77</v>
      </c>
      <c r="E91" s="7" t="s">
        <v>78</v>
      </c>
      <c r="F91" s="28" t="s">
        <v>46</v>
      </c>
      <c r="G91" s="32" t="s">
        <v>322</v>
      </c>
      <c r="H91" s="30" t="s">
        <v>22</v>
      </c>
      <c r="I91" s="39">
        <v>6836.8</v>
      </c>
    </row>
    <row r="92" spans="1:9" s="54" customFormat="1" ht="56.25" x14ac:dyDescent="0.2">
      <c r="A92" s="20">
        <v>61</v>
      </c>
      <c r="B92" s="27" t="s">
        <v>274</v>
      </c>
      <c r="C92" s="92" t="s">
        <v>275</v>
      </c>
      <c r="D92" s="92" t="s">
        <v>276</v>
      </c>
      <c r="E92" s="13" t="s">
        <v>14</v>
      </c>
      <c r="F92" s="28" t="s">
        <v>141</v>
      </c>
      <c r="G92" s="28" t="s">
        <v>277</v>
      </c>
      <c r="H92" s="33" t="s">
        <v>19</v>
      </c>
      <c r="I92" s="46">
        <v>600</v>
      </c>
    </row>
    <row r="93" spans="1:9" s="54" customFormat="1" ht="56.25" x14ac:dyDescent="0.2">
      <c r="A93" s="20">
        <v>62</v>
      </c>
      <c r="B93" s="27" t="s">
        <v>273</v>
      </c>
      <c r="C93" s="92" t="s">
        <v>20</v>
      </c>
      <c r="D93" s="92" t="s">
        <v>246</v>
      </c>
      <c r="E93" s="13" t="s">
        <v>14</v>
      </c>
      <c r="F93" s="28" t="s">
        <v>247</v>
      </c>
      <c r="G93" s="28" t="s">
        <v>296</v>
      </c>
      <c r="H93" s="33" t="s">
        <v>4</v>
      </c>
      <c r="I93" s="46">
        <v>3000</v>
      </c>
    </row>
    <row r="94" spans="1:9" s="54" customFormat="1" ht="45" x14ac:dyDescent="0.2">
      <c r="A94" s="20">
        <v>63</v>
      </c>
      <c r="B94" s="27" t="s">
        <v>272</v>
      </c>
      <c r="C94" s="92" t="s">
        <v>34</v>
      </c>
      <c r="D94" s="92" t="s">
        <v>271</v>
      </c>
      <c r="E94" s="13" t="s">
        <v>14</v>
      </c>
      <c r="F94" s="28" t="s">
        <v>323</v>
      </c>
      <c r="G94" s="28" t="s">
        <v>278</v>
      </c>
      <c r="H94" s="33" t="s">
        <v>4</v>
      </c>
      <c r="I94" s="46">
        <v>220</v>
      </c>
    </row>
    <row r="95" spans="1:9" s="54" customFormat="1" ht="45" x14ac:dyDescent="0.2">
      <c r="A95" s="20">
        <v>64</v>
      </c>
      <c r="B95" s="32" t="s">
        <v>226</v>
      </c>
      <c r="C95" s="92" t="s">
        <v>196</v>
      </c>
      <c r="D95" s="92" t="s">
        <v>195</v>
      </c>
      <c r="E95" s="13" t="s">
        <v>14</v>
      </c>
      <c r="F95" s="28" t="s">
        <v>141</v>
      </c>
      <c r="G95" s="28" t="s">
        <v>286</v>
      </c>
      <c r="H95" s="33" t="s">
        <v>21</v>
      </c>
      <c r="I95" s="46">
        <v>2765.36247</v>
      </c>
    </row>
    <row r="96" spans="1:9" s="54" customFormat="1" ht="45" x14ac:dyDescent="0.2">
      <c r="A96" s="20">
        <v>65</v>
      </c>
      <c r="B96" s="32" t="s">
        <v>227</v>
      </c>
      <c r="C96" s="92" t="s">
        <v>28</v>
      </c>
      <c r="D96" s="92" t="s">
        <v>228</v>
      </c>
      <c r="E96" s="28" t="s">
        <v>14</v>
      </c>
      <c r="F96" s="28" t="s">
        <v>229</v>
      </c>
      <c r="G96" s="28" t="s">
        <v>287</v>
      </c>
      <c r="H96" s="33" t="s">
        <v>18</v>
      </c>
      <c r="I96" s="46">
        <f>300+700</f>
        <v>1000</v>
      </c>
    </row>
    <row r="97" spans="1:9" s="86" customFormat="1" ht="22.5" x14ac:dyDescent="0.2">
      <c r="A97" s="20">
        <v>66</v>
      </c>
      <c r="B97" s="20" t="s">
        <v>40</v>
      </c>
      <c r="C97" s="25" t="s">
        <v>59</v>
      </c>
      <c r="D97" s="87" t="s">
        <v>45</v>
      </c>
      <c r="E97" s="13" t="s">
        <v>14</v>
      </c>
      <c r="F97" s="13" t="s">
        <v>46</v>
      </c>
      <c r="G97" s="13" t="s">
        <v>324</v>
      </c>
      <c r="H97" s="22" t="s">
        <v>4</v>
      </c>
      <c r="I97" s="41">
        <v>2304.9</v>
      </c>
    </row>
    <row r="98" spans="1:9" s="86" customFormat="1" ht="22.5" x14ac:dyDescent="0.2">
      <c r="A98" s="20">
        <v>67</v>
      </c>
      <c r="B98" s="20" t="s">
        <v>39</v>
      </c>
      <c r="C98" s="76" t="s">
        <v>43</v>
      </c>
      <c r="D98" s="87" t="s">
        <v>41</v>
      </c>
      <c r="E98" s="13" t="s">
        <v>14</v>
      </c>
      <c r="F98" s="13" t="s">
        <v>46</v>
      </c>
      <c r="G98" s="20" t="s">
        <v>325</v>
      </c>
      <c r="H98" s="22" t="s">
        <v>27</v>
      </c>
      <c r="I98" s="41">
        <v>244.7</v>
      </c>
    </row>
    <row r="99" spans="1:9" s="86" customFormat="1" ht="22.5" x14ac:dyDescent="0.2">
      <c r="A99" s="20">
        <v>68</v>
      </c>
      <c r="B99" s="13" t="s">
        <v>80</v>
      </c>
      <c r="C99" s="25" t="s">
        <v>79</v>
      </c>
      <c r="D99" s="25" t="s">
        <v>81</v>
      </c>
      <c r="E99" s="7" t="s">
        <v>14</v>
      </c>
      <c r="F99" s="7" t="s">
        <v>46</v>
      </c>
      <c r="G99" s="27" t="s">
        <v>325</v>
      </c>
      <c r="H99" s="30" t="s">
        <v>27</v>
      </c>
      <c r="I99" s="39">
        <v>198.7</v>
      </c>
    </row>
    <row r="100" spans="1:9" ht="22.5" x14ac:dyDescent="0.2">
      <c r="A100" s="20">
        <v>69</v>
      </c>
      <c r="B100" s="7" t="s">
        <v>82</v>
      </c>
      <c r="C100" s="31" t="s">
        <v>51</v>
      </c>
      <c r="D100" s="31" t="s">
        <v>83</v>
      </c>
      <c r="E100" s="7" t="s">
        <v>14</v>
      </c>
      <c r="F100" s="7" t="s">
        <v>46</v>
      </c>
      <c r="G100" s="7" t="s">
        <v>321</v>
      </c>
      <c r="H100" s="9" t="s">
        <v>27</v>
      </c>
      <c r="I100" s="39">
        <v>24.7</v>
      </c>
    </row>
    <row r="101" spans="1:9" ht="22.5" x14ac:dyDescent="0.2">
      <c r="A101" s="20">
        <v>70</v>
      </c>
      <c r="B101" s="13" t="s">
        <v>66</v>
      </c>
      <c r="C101" s="31" t="s">
        <v>67</v>
      </c>
      <c r="D101" s="25" t="s">
        <v>68</v>
      </c>
      <c r="E101" s="13" t="s">
        <v>14</v>
      </c>
      <c r="F101" s="13" t="s">
        <v>46</v>
      </c>
      <c r="G101" s="13" t="s">
        <v>321</v>
      </c>
      <c r="H101" s="17" t="s">
        <v>349</v>
      </c>
      <c r="I101" s="41">
        <v>24</v>
      </c>
    </row>
    <row r="102" spans="1:9" ht="33.75" x14ac:dyDescent="0.2">
      <c r="A102" s="20">
        <v>71</v>
      </c>
      <c r="B102" s="7" t="s">
        <v>84</v>
      </c>
      <c r="C102" s="25" t="s">
        <v>61</v>
      </c>
      <c r="D102" s="31" t="s">
        <v>86</v>
      </c>
      <c r="E102" s="7" t="s">
        <v>14</v>
      </c>
      <c r="F102" s="7" t="s">
        <v>46</v>
      </c>
      <c r="G102" s="7" t="s">
        <v>322</v>
      </c>
      <c r="H102" s="30" t="s">
        <v>19</v>
      </c>
      <c r="I102" s="39">
        <v>236.9</v>
      </c>
    </row>
    <row r="103" spans="1:9" ht="22.5" x14ac:dyDescent="0.2">
      <c r="A103" s="20">
        <v>72</v>
      </c>
      <c r="B103" s="7" t="s">
        <v>326</v>
      </c>
      <c r="C103" s="81" t="s">
        <v>327</v>
      </c>
      <c r="D103" s="31" t="s">
        <v>83</v>
      </c>
      <c r="E103" s="7" t="s">
        <v>14</v>
      </c>
      <c r="F103" s="7" t="s">
        <v>46</v>
      </c>
      <c r="G103" s="7" t="s">
        <v>322</v>
      </c>
      <c r="H103" s="9" t="s">
        <v>27</v>
      </c>
      <c r="I103" s="39">
        <v>118.6</v>
      </c>
    </row>
    <row r="104" spans="1:9" ht="33.75" x14ac:dyDescent="0.2">
      <c r="A104" s="20">
        <v>73</v>
      </c>
      <c r="B104" s="7" t="s">
        <v>85</v>
      </c>
      <c r="C104" s="31" t="s">
        <v>74</v>
      </c>
      <c r="D104" s="31" t="s">
        <v>87</v>
      </c>
      <c r="E104" s="7" t="s">
        <v>14</v>
      </c>
      <c r="F104" s="7" t="s">
        <v>46</v>
      </c>
      <c r="G104" s="7" t="s">
        <v>322</v>
      </c>
      <c r="H104" s="9" t="s">
        <v>27</v>
      </c>
      <c r="I104" s="39">
        <v>56.7</v>
      </c>
    </row>
    <row r="105" spans="1:9" ht="33.75" x14ac:dyDescent="0.2">
      <c r="A105" s="20">
        <v>74</v>
      </c>
      <c r="B105" s="13" t="s">
        <v>70</v>
      </c>
      <c r="C105" s="25" t="s">
        <v>44</v>
      </c>
      <c r="D105" s="25" t="s">
        <v>71</v>
      </c>
      <c r="E105" s="13" t="s">
        <v>14</v>
      </c>
      <c r="F105" s="13" t="s">
        <v>46</v>
      </c>
      <c r="G105" s="7" t="s">
        <v>322</v>
      </c>
      <c r="H105" s="17" t="s">
        <v>27</v>
      </c>
      <c r="I105" s="41">
        <v>320.8</v>
      </c>
    </row>
    <row r="106" spans="1:9" ht="22.5" x14ac:dyDescent="0.2">
      <c r="A106" s="20">
        <v>75</v>
      </c>
      <c r="B106" s="7" t="s">
        <v>123</v>
      </c>
      <c r="C106" s="31" t="s">
        <v>125</v>
      </c>
      <c r="D106" s="31" t="s">
        <v>124</v>
      </c>
      <c r="E106" s="13" t="s">
        <v>14</v>
      </c>
      <c r="F106" s="13" t="s">
        <v>46</v>
      </c>
      <c r="G106" s="7" t="s">
        <v>322</v>
      </c>
      <c r="H106" s="17" t="s">
        <v>27</v>
      </c>
      <c r="I106" s="39">
        <v>48.1</v>
      </c>
    </row>
    <row r="107" spans="1:9" ht="22.5" x14ac:dyDescent="0.2">
      <c r="A107" s="20">
        <v>76</v>
      </c>
      <c r="B107" s="7" t="s">
        <v>119</v>
      </c>
      <c r="C107" s="81" t="s">
        <v>126</v>
      </c>
      <c r="D107" s="31" t="s">
        <v>122</v>
      </c>
      <c r="E107" s="13" t="s">
        <v>14</v>
      </c>
      <c r="F107" s="13" t="s">
        <v>46</v>
      </c>
      <c r="G107" s="7" t="s">
        <v>322</v>
      </c>
      <c r="H107" s="17" t="s">
        <v>27</v>
      </c>
      <c r="I107" s="39">
        <v>32.9</v>
      </c>
    </row>
    <row r="108" spans="1:9" ht="45" x14ac:dyDescent="0.2">
      <c r="A108" s="20">
        <v>77</v>
      </c>
      <c r="B108" s="7" t="s">
        <v>120</v>
      </c>
      <c r="C108" s="25" t="s">
        <v>127</v>
      </c>
      <c r="D108" s="31" t="s">
        <v>121</v>
      </c>
      <c r="E108" s="13" t="s">
        <v>14</v>
      </c>
      <c r="F108" s="13" t="s">
        <v>46</v>
      </c>
      <c r="G108" s="7" t="s">
        <v>322</v>
      </c>
      <c r="H108" s="17" t="s">
        <v>27</v>
      </c>
      <c r="I108" s="39">
        <v>22.6</v>
      </c>
    </row>
    <row r="109" spans="1:9" s="54" customFormat="1" ht="22.5" x14ac:dyDescent="0.2">
      <c r="A109" s="20">
        <v>78</v>
      </c>
      <c r="B109" s="28" t="s">
        <v>177</v>
      </c>
      <c r="C109" s="92" t="s">
        <v>31</v>
      </c>
      <c r="D109" s="92" t="s">
        <v>178</v>
      </c>
      <c r="E109" s="13" t="s">
        <v>14</v>
      </c>
      <c r="F109" s="13" t="s">
        <v>46</v>
      </c>
      <c r="G109" s="28" t="s">
        <v>214</v>
      </c>
      <c r="H109" s="29" t="s">
        <v>27</v>
      </c>
      <c r="I109" s="46">
        <v>77.400000000000006</v>
      </c>
    </row>
    <row r="110" spans="1:9" s="54" customFormat="1" ht="22.5" x14ac:dyDescent="0.2">
      <c r="A110" s="20">
        <v>79</v>
      </c>
      <c r="B110" s="28" t="s">
        <v>173</v>
      </c>
      <c r="C110" s="25" t="s">
        <v>135</v>
      </c>
      <c r="D110" s="92" t="s">
        <v>237</v>
      </c>
      <c r="E110" s="28" t="s">
        <v>14</v>
      </c>
      <c r="F110" s="13" t="s">
        <v>46</v>
      </c>
      <c r="G110" s="28" t="s">
        <v>238</v>
      </c>
      <c r="H110" s="29" t="s">
        <v>4</v>
      </c>
      <c r="I110" s="46">
        <v>186</v>
      </c>
    </row>
    <row r="111" spans="1:9" s="54" customFormat="1" ht="33.75" x14ac:dyDescent="0.2">
      <c r="A111" s="20">
        <v>80</v>
      </c>
      <c r="B111" s="28" t="s">
        <v>328</v>
      </c>
      <c r="C111" s="92" t="s">
        <v>335</v>
      </c>
      <c r="D111" s="92" t="s">
        <v>336</v>
      </c>
      <c r="E111" s="28" t="s">
        <v>14</v>
      </c>
      <c r="F111" s="28" t="s">
        <v>46</v>
      </c>
      <c r="G111" s="28">
        <v>2023</v>
      </c>
      <c r="H111" s="29" t="s">
        <v>27</v>
      </c>
      <c r="I111" s="46">
        <v>4.5999999999999996</v>
      </c>
    </row>
    <row r="112" spans="1:9" s="54" customFormat="1" ht="33.75" x14ac:dyDescent="0.2">
      <c r="A112" s="20">
        <v>81</v>
      </c>
      <c r="B112" s="28" t="s">
        <v>329</v>
      </c>
      <c r="C112" s="92" t="s">
        <v>337</v>
      </c>
      <c r="D112" s="92" t="s">
        <v>338</v>
      </c>
      <c r="E112" s="28" t="s">
        <v>14</v>
      </c>
      <c r="F112" s="28" t="s">
        <v>46</v>
      </c>
      <c r="G112" s="28">
        <v>2023</v>
      </c>
      <c r="H112" s="18" t="s">
        <v>18</v>
      </c>
      <c r="I112" s="46">
        <v>24.3</v>
      </c>
    </row>
    <row r="113" spans="1:9" s="54" customFormat="1" ht="33.75" x14ac:dyDescent="0.2">
      <c r="A113" s="20">
        <v>82</v>
      </c>
      <c r="B113" s="28" t="s">
        <v>330</v>
      </c>
      <c r="C113" s="92" t="s">
        <v>20</v>
      </c>
      <c r="D113" s="92" t="s">
        <v>339</v>
      </c>
      <c r="E113" s="28" t="s">
        <v>14</v>
      </c>
      <c r="F113" s="28" t="s">
        <v>46</v>
      </c>
      <c r="G113" s="28">
        <v>2023</v>
      </c>
      <c r="H113" s="29" t="s">
        <v>4</v>
      </c>
      <c r="I113" s="46">
        <v>375</v>
      </c>
    </row>
    <row r="114" spans="1:9" s="54" customFormat="1" ht="22.5" x14ac:dyDescent="0.2">
      <c r="A114" s="20">
        <v>83</v>
      </c>
      <c r="B114" s="28" t="s">
        <v>331</v>
      </c>
      <c r="C114" s="92" t="s">
        <v>340</v>
      </c>
      <c r="D114" s="92" t="s">
        <v>341</v>
      </c>
      <c r="E114" s="28" t="s">
        <v>14</v>
      </c>
      <c r="F114" s="28" t="s">
        <v>46</v>
      </c>
      <c r="G114" s="28">
        <v>2023</v>
      </c>
      <c r="H114" s="29" t="s">
        <v>4</v>
      </c>
      <c r="I114" s="46">
        <v>180.5</v>
      </c>
    </row>
    <row r="115" spans="1:9" s="54" customFormat="1" ht="33.75" x14ac:dyDescent="0.2">
      <c r="A115" s="20">
        <v>84</v>
      </c>
      <c r="B115" s="28" t="s">
        <v>332</v>
      </c>
      <c r="C115" s="92" t="s">
        <v>28</v>
      </c>
      <c r="D115" s="92" t="s">
        <v>342</v>
      </c>
      <c r="E115" s="28" t="s">
        <v>14</v>
      </c>
      <c r="F115" s="28" t="s">
        <v>333</v>
      </c>
      <c r="G115" s="28">
        <v>2023</v>
      </c>
      <c r="H115" s="18" t="s">
        <v>18</v>
      </c>
      <c r="I115" s="46">
        <v>320</v>
      </c>
    </row>
    <row r="116" spans="1:9" s="54" customFormat="1" ht="45" x14ac:dyDescent="0.2">
      <c r="A116" s="20">
        <v>85</v>
      </c>
      <c r="B116" s="28" t="s">
        <v>279</v>
      </c>
      <c r="C116" s="92" t="s">
        <v>34</v>
      </c>
      <c r="D116" s="92" t="s">
        <v>281</v>
      </c>
      <c r="E116" s="28" t="s">
        <v>14</v>
      </c>
      <c r="F116" s="28" t="s">
        <v>280</v>
      </c>
      <c r="G116" s="28" t="s">
        <v>282</v>
      </c>
      <c r="H116" s="29" t="s">
        <v>4</v>
      </c>
      <c r="I116" s="46">
        <v>480.88751999999999</v>
      </c>
    </row>
    <row r="117" spans="1:9" s="99" customFormat="1" ht="22.5" x14ac:dyDescent="0.2">
      <c r="A117" s="20">
        <v>86</v>
      </c>
      <c r="B117" s="28" t="s">
        <v>334</v>
      </c>
      <c r="C117" s="92" t="s">
        <v>343</v>
      </c>
      <c r="D117" s="92" t="s">
        <v>346</v>
      </c>
      <c r="E117" s="28" t="s">
        <v>14</v>
      </c>
      <c r="F117" s="28" t="s">
        <v>46</v>
      </c>
      <c r="G117" s="28">
        <v>2023</v>
      </c>
      <c r="H117" s="29" t="s">
        <v>21</v>
      </c>
      <c r="I117" s="46">
        <v>250.5</v>
      </c>
    </row>
    <row r="118" spans="1:9" s="99" customFormat="1" ht="22.5" x14ac:dyDescent="0.2">
      <c r="A118" s="20">
        <v>87</v>
      </c>
      <c r="B118" s="28" t="s">
        <v>345</v>
      </c>
      <c r="C118" s="92" t="s">
        <v>343</v>
      </c>
      <c r="D118" s="92" t="s">
        <v>347</v>
      </c>
      <c r="E118" s="28" t="s">
        <v>14</v>
      </c>
      <c r="F118" s="28" t="s">
        <v>344</v>
      </c>
      <c r="G118" s="28">
        <v>2023</v>
      </c>
      <c r="H118" s="29" t="s">
        <v>21</v>
      </c>
      <c r="I118" s="46">
        <v>24</v>
      </c>
    </row>
    <row r="119" spans="1:9" s="99" customFormat="1" ht="45" x14ac:dyDescent="0.2">
      <c r="A119" s="20">
        <v>88</v>
      </c>
      <c r="B119" s="28" t="s">
        <v>354</v>
      </c>
      <c r="C119" s="92" t="s">
        <v>352</v>
      </c>
      <c r="D119" s="92" t="s">
        <v>353</v>
      </c>
      <c r="E119" s="28" t="s">
        <v>14</v>
      </c>
      <c r="F119" s="28" t="s">
        <v>355</v>
      </c>
      <c r="G119" s="28">
        <v>2023</v>
      </c>
      <c r="H119" s="29" t="s">
        <v>50</v>
      </c>
      <c r="I119" s="46">
        <v>60</v>
      </c>
    </row>
    <row r="120" spans="1:9" ht="12.75" x14ac:dyDescent="0.2">
      <c r="A120" s="109"/>
      <c r="B120" s="110"/>
      <c r="C120" s="26" t="s">
        <v>24</v>
      </c>
      <c r="D120" s="55" t="s">
        <v>181</v>
      </c>
      <c r="E120" s="104"/>
      <c r="F120" s="104"/>
      <c r="G120" s="104"/>
      <c r="H120" s="108"/>
      <c r="I120" s="21">
        <f>I4+I27+I47+I51+I60+I64+I70+I87</f>
        <v>326850.14230000007</v>
      </c>
    </row>
    <row r="121" spans="1:9" s="99" customFormat="1" x14ac:dyDescent="0.2">
      <c r="A121" s="100"/>
      <c r="B121" s="100"/>
      <c r="C121" s="19"/>
      <c r="D121" s="19"/>
      <c r="E121" s="19"/>
      <c r="F121" s="19"/>
      <c r="G121" s="19"/>
      <c r="H121" s="64"/>
      <c r="I121" s="19"/>
    </row>
    <row r="122" spans="1:9" s="99" customFormat="1" x14ac:dyDescent="0.2">
      <c r="A122" s="100"/>
      <c r="B122" s="100"/>
      <c r="C122" s="19"/>
      <c r="D122" s="19"/>
      <c r="E122" s="19"/>
      <c r="F122" s="19"/>
      <c r="G122" s="19"/>
      <c r="H122" s="64"/>
      <c r="I122" s="19"/>
    </row>
    <row r="123" spans="1:9" s="99" customFormat="1" x14ac:dyDescent="0.2">
      <c r="A123" s="100"/>
      <c r="B123" s="100"/>
      <c r="C123" s="19"/>
      <c r="D123" s="19"/>
      <c r="E123" s="19"/>
      <c r="F123" s="19"/>
      <c r="G123" s="19"/>
      <c r="H123" s="64"/>
      <c r="I123" s="19"/>
    </row>
    <row r="124" spans="1:9" s="99" customFormat="1" x14ac:dyDescent="0.2">
      <c r="A124" s="100"/>
      <c r="B124" s="100"/>
      <c r="C124" s="19"/>
      <c r="D124" s="19"/>
      <c r="E124" s="19"/>
      <c r="F124" s="19"/>
      <c r="G124" s="19"/>
      <c r="H124" s="64"/>
      <c r="I124" s="19"/>
    </row>
    <row r="125" spans="1:9" s="99" customFormat="1" x14ac:dyDescent="0.2">
      <c r="A125" s="100"/>
      <c r="B125" s="100"/>
      <c r="C125" s="19"/>
      <c r="D125" s="19"/>
      <c r="E125" s="19"/>
      <c r="F125" s="19"/>
      <c r="G125" s="19"/>
      <c r="H125" s="64"/>
      <c r="I125" s="19"/>
    </row>
    <row r="126" spans="1:9" s="99" customFormat="1" x14ac:dyDescent="0.2">
      <c r="A126" s="100"/>
      <c r="B126" s="100"/>
      <c r="C126" s="19"/>
      <c r="D126" s="19"/>
      <c r="E126" s="19"/>
      <c r="F126" s="19"/>
      <c r="G126" s="19"/>
      <c r="H126" s="64"/>
      <c r="I126" s="19"/>
    </row>
    <row r="127" spans="1:9" s="99" customFormat="1" x14ac:dyDescent="0.2">
      <c r="A127" s="100"/>
      <c r="B127" s="100"/>
      <c r="C127" s="19"/>
      <c r="D127" s="19"/>
      <c r="E127" s="19"/>
      <c r="F127" s="19"/>
      <c r="G127" s="19"/>
      <c r="H127" s="64"/>
      <c r="I127" s="19"/>
    </row>
    <row r="128" spans="1:9" s="99" customFormat="1" x14ac:dyDescent="0.2">
      <c r="A128" s="100"/>
      <c r="B128" s="100"/>
      <c r="C128" s="19"/>
      <c r="D128" s="19"/>
      <c r="E128" s="19"/>
      <c r="F128" s="19"/>
      <c r="G128" s="19"/>
      <c r="H128" s="64"/>
      <c r="I128" s="19"/>
    </row>
    <row r="129" spans="1:9" s="99" customFormat="1" x14ac:dyDescent="0.2">
      <c r="A129" s="100"/>
      <c r="B129" s="100"/>
      <c r="C129" s="19"/>
      <c r="D129" s="19"/>
      <c r="E129" s="19"/>
      <c r="F129" s="19"/>
      <c r="G129" s="19"/>
      <c r="H129" s="64"/>
      <c r="I129" s="19"/>
    </row>
    <row r="130" spans="1:9" s="99" customFormat="1" x14ac:dyDescent="0.2">
      <c r="A130" s="100"/>
      <c r="B130" s="100"/>
      <c r="C130" s="19"/>
      <c r="D130" s="19"/>
      <c r="E130" s="19"/>
      <c r="F130" s="19"/>
      <c r="G130" s="19"/>
      <c r="H130" s="64"/>
      <c r="I130" s="19"/>
    </row>
    <row r="131" spans="1:9" s="99" customFormat="1" x14ac:dyDescent="0.2">
      <c r="A131" s="100"/>
      <c r="B131" s="100"/>
      <c r="C131" s="19"/>
      <c r="D131" s="19"/>
      <c r="E131" s="19"/>
      <c r="F131" s="19"/>
      <c r="G131" s="19"/>
      <c r="H131" s="64"/>
      <c r="I131" s="19"/>
    </row>
    <row r="132" spans="1:9" s="99" customFormat="1" x14ac:dyDescent="0.2">
      <c r="A132" s="100"/>
      <c r="B132" s="100"/>
      <c r="C132" s="19"/>
      <c r="D132" s="19"/>
      <c r="E132" s="19"/>
      <c r="F132" s="19"/>
      <c r="G132" s="19"/>
      <c r="H132" s="64"/>
      <c r="I132" s="19"/>
    </row>
    <row r="133" spans="1:9" s="99" customFormat="1" x14ac:dyDescent="0.2">
      <c r="A133" s="100"/>
      <c r="B133" s="100"/>
      <c r="C133" s="19"/>
      <c r="D133" s="19"/>
      <c r="E133" s="19"/>
      <c r="F133" s="19"/>
      <c r="G133" s="19"/>
      <c r="H133" s="64"/>
      <c r="I133" s="19"/>
    </row>
  </sheetData>
  <mergeCells count="20">
    <mergeCell ref="C16:F16"/>
    <mergeCell ref="C18:F18"/>
    <mergeCell ref="C20:F20"/>
    <mergeCell ref="A1:I1"/>
    <mergeCell ref="C4:D4"/>
    <mergeCell ref="C5:F5"/>
    <mergeCell ref="C10:G10"/>
    <mergeCell ref="C14:F14"/>
    <mergeCell ref="C47:F47"/>
    <mergeCell ref="C27:F27"/>
    <mergeCell ref="C67:F67"/>
    <mergeCell ref="C23:F23"/>
    <mergeCell ref="C64:F64"/>
    <mergeCell ref="C60:F60"/>
    <mergeCell ref="C65:F65"/>
    <mergeCell ref="C87:F87"/>
    <mergeCell ref="C70:F70"/>
    <mergeCell ref="C51:F51"/>
    <mergeCell ref="C76:F76"/>
    <mergeCell ref="C71:F71"/>
  </mergeCells>
  <phoneticPr fontId="0" type="noConversion"/>
  <pageMargins left="0.39370078740157483" right="0.39370078740157483" top="0.51181102362204722" bottom="0.43307086614173229" header="0" footer="0.19685039370078741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Курганова</dc:creator>
  <cp:lastModifiedBy>Иванов Константин Владимирович</cp:lastModifiedBy>
  <cp:lastPrinted>2020-02-05T05:20:54Z</cp:lastPrinted>
  <dcterms:created xsi:type="dcterms:W3CDTF">2004-02-25T04:20:34Z</dcterms:created>
  <dcterms:modified xsi:type="dcterms:W3CDTF">2024-11-08T07:34:34Z</dcterms:modified>
</cp:coreProperties>
</file>